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245" yWindow="-15" windowWidth="10290" windowHeight="78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/>
  <c r="G30"/>
  <c r="H30"/>
  <c r="I30"/>
  <c r="E6" i="2" s="1"/>
  <c r="J30" i="1"/>
  <c r="K30"/>
  <c r="L30"/>
  <c r="M30"/>
  <c r="N30"/>
  <c r="N51"/>
  <c r="O51"/>
  <c r="P51"/>
  <c r="F51"/>
  <c r="G51"/>
  <c r="H51"/>
  <c r="I51"/>
  <c r="J51"/>
  <c r="K51"/>
  <c r="M51"/>
  <c r="E5" i="2"/>
  <c r="C5"/>
  <c r="F66" i="1"/>
  <c r="G66"/>
  <c r="H66"/>
  <c r="I66"/>
  <c r="E8" i="2" s="1"/>
  <c r="J66" i="1"/>
  <c r="K66"/>
  <c r="O66"/>
  <c r="P66"/>
  <c r="E66"/>
  <c r="C8" i="2" s="1"/>
  <c r="G73" i="1"/>
  <c r="B17" i="2" s="1"/>
  <c r="B18" s="1"/>
  <c r="I73" i="1"/>
  <c r="E9" i="2" s="1"/>
  <c r="K73" i="1"/>
  <c r="E73"/>
  <c r="C9" i="2" s="1"/>
  <c r="E51" i="1"/>
  <c r="C7" i="2" s="1"/>
  <c r="E30" i="1"/>
  <c r="C6" i="2" s="1"/>
  <c r="F18"/>
  <c r="B25" l="1"/>
  <c r="C16"/>
  <c r="C15"/>
  <c r="C18"/>
  <c r="C17"/>
  <c r="L23" i="1"/>
  <c r="L74" s="1"/>
  <c r="M23"/>
  <c r="M74" s="1"/>
  <c r="N23"/>
  <c r="O23"/>
  <c r="P74" l="1"/>
  <c r="O74"/>
  <c r="N74"/>
  <c r="J23"/>
  <c r="J74" s="1"/>
  <c r="K23"/>
  <c r="K74" s="1"/>
  <c r="G23"/>
  <c r="G74" s="1"/>
  <c r="H23"/>
  <c r="H74" s="1"/>
  <c r="E7" i="2" l="1"/>
  <c r="I23" i="1" l="1"/>
  <c r="F23"/>
  <c r="F74" s="1"/>
  <c r="E23"/>
  <c r="I74" l="1"/>
  <c r="E4" i="2"/>
  <c r="E10" s="1"/>
  <c r="E74" i="1"/>
  <c r="C4" i="2"/>
  <c r="C10" l="1"/>
  <c r="C21" s="1"/>
  <c r="B24"/>
  <c r="F4"/>
  <c r="F9"/>
  <c r="F5"/>
  <c r="F6"/>
  <c r="F8"/>
  <c r="F10"/>
  <c r="F7"/>
  <c r="D8" l="1"/>
  <c r="D9"/>
  <c r="D7"/>
  <c r="D10"/>
  <c r="D4"/>
  <c r="D6"/>
  <c r="D5"/>
  <c r="B26"/>
  <c r="C25" s="1"/>
  <c r="C24" l="1"/>
  <c r="C26" s="1"/>
</calcChain>
</file>

<file path=xl/sharedStrings.xml><?xml version="1.0" encoding="utf-8"?>
<sst xmlns="http://schemas.openxmlformats.org/spreadsheetml/2006/main" count="241" uniqueCount="169">
  <si>
    <t>课程类别</t>
  </si>
  <si>
    <t>课程名称</t>
  </si>
  <si>
    <t>课程代码</t>
  </si>
  <si>
    <t>总学时</t>
  </si>
  <si>
    <t>学时分配</t>
  </si>
  <si>
    <t>周学时</t>
  </si>
  <si>
    <t>学分</t>
  </si>
  <si>
    <t>学分分配</t>
  </si>
  <si>
    <t>考核方式</t>
  </si>
  <si>
    <t>开课单位</t>
  </si>
  <si>
    <t>理论</t>
  </si>
  <si>
    <t>实践</t>
  </si>
  <si>
    <t>公共基础课</t>
  </si>
  <si>
    <t>必修</t>
  </si>
  <si>
    <t>思想道德修养与法律基础</t>
  </si>
  <si>
    <t>毛泽东思想和中国特色社会主义理论体系概论</t>
  </si>
  <si>
    <t>小计</t>
  </si>
  <si>
    <t>选修</t>
  </si>
  <si>
    <t>专业基础课</t>
  </si>
  <si>
    <t>集中实践教学环节</t>
  </si>
  <si>
    <t>劳动教育</t>
  </si>
  <si>
    <t>第1学年</t>
  </si>
  <si>
    <t>学务</t>
  </si>
  <si>
    <t>入学教育</t>
  </si>
  <si>
    <t>1周</t>
  </si>
  <si>
    <t>2周</t>
  </si>
  <si>
    <t>社会服务与实践</t>
  </si>
  <si>
    <t>专业集中实践教学</t>
  </si>
  <si>
    <t>顶岗实习</t>
  </si>
  <si>
    <t>6个月</t>
  </si>
  <si>
    <t>合计</t>
  </si>
  <si>
    <t>基础会计</t>
  </si>
  <si>
    <t>财政学</t>
  </si>
  <si>
    <t>跨专业综合实训</t>
  </si>
  <si>
    <t>课程</t>
  </si>
  <si>
    <t>课程要求</t>
  </si>
  <si>
    <t>学时</t>
  </si>
  <si>
    <t>占总学时比例</t>
  </si>
  <si>
    <t>占总学分比例</t>
  </si>
  <si>
    <t>专业课</t>
  </si>
  <si>
    <t>实践教学类别</t>
  </si>
  <si>
    <t>比例（%）</t>
  </si>
  <si>
    <t>备注</t>
  </si>
  <si>
    <t xml:space="preserve">课内实践 </t>
  </si>
  <si>
    <t>独立开设的实践课</t>
  </si>
  <si>
    <t>形势与政策Ⅰ</t>
  </si>
  <si>
    <t>形势与政策Ⅱ</t>
  </si>
  <si>
    <t>大学体育Ⅰ</t>
  </si>
  <si>
    <t>大学体育Ⅱ</t>
  </si>
  <si>
    <t>大学生职业发展</t>
  </si>
  <si>
    <t>大学生就业技能指导</t>
  </si>
  <si>
    <t>大学生创业基础</t>
  </si>
  <si>
    <t>计算机应用基础</t>
  </si>
  <si>
    <t>05137333</t>
  </si>
  <si>
    <t>大学生心理健康教育</t>
  </si>
  <si>
    <t>综合英语1</t>
  </si>
  <si>
    <t>综合英语2</t>
  </si>
  <si>
    <t>英语听说1</t>
  </si>
  <si>
    <t>英语听说2</t>
  </si>
  <si>
    <t>应用数学基础1</t>
  </si>
  <si>
    <t>应用数学基础2</t>
  </si>
  <si>
    <t>大学语文与应用写作</t>
  </si>
  <si>
    <t>07100232</t>
  </si>
  <si>
    <t>军事理论</t>
  </si>
  <si>
    <t>选修学校开设的公共选修课，至少选修4学分。</t>
  </si>
  <si>
    <t>军事训练</t>
  </si>
  <si>
    <t>学时</t>
    <phoneticPr fontId="4" type="noConversion"/>
  </si>
  <si>
    <t>实践教学学时占总学时的比例</t>
  </si>
  <si>
    <r>
      <t>实践教学</t>
    </r>
    <r>
      <rPr>
        <sz val="14"/>
        <color rgb="FFFF0000"/>
        <rFont val="仿宋_GB2312"/>
        <family val="1"/>
        <charset val="134"/>
      </rPr>
      <t>学时</t>
    </r>
    <r>
      <rPr>
        <sz val="14"/>
        <color theme="1"/>
        <rFont val="仿宋_GB2312"/>
        <family val="1"/>
        <charset val="134"/>
      </rPr>
      <t>表</t>
    </r>
    <phoneticPr fontId="4" type="noConversion"/>
  </si>
  <si>
    <t>证券与期货专业专科课程设置及授课进程表</t>
    <phoneticPr fontId="4" type="noConversion"/>
  </si>
  <si>
    <t>文法</t>
    <phoneticPr fontId="4" type="noConversion"/>
  </si>
  <si>
    <t>必修学时</t>
    <phoneticPr fontId="4" type="noConversion"/>
  </si>
  <si>
    <t>合计</t>
    <phoneticPr fontId="4" type="noConversion"/>
  </si>
  <si>
    <t>西方经济学</t>
    <phoneticPr fontId="4" type="noConversion"/>
  </si>
  <si>
    <t>01150214</t>
    <phoneticPr fontId="4" type="noConversion"/>
  </si>
  <si>
    <t>金贸</t>
    <phoneticPr fontId="4" type="noConversion"/>
  </si>
  <si>
    <t>应用统计</t>
    <phoneticPr fontId="4" type="noConversion"/>
  </si>
  <si>
    <t>01152612</t>
    <phoneticPr fontId="4" type="noConversion"/>
  </si>
  <si>
    <t>02130732</t>
    <phoneticPr fontId="4" type="noConversion"/>
  </si>
  <si>
    <t>会计</t>
    <phoneticPr fontId="4" type="noConversion"/>
  </si>
  <si>
    <t>01152712</t>
    <phoneticPr fontId="4" type="noConversion"/>
  </si>
  <si>
    <t>金贸</t>
    <phoneticPr fontId="4" type="noConversion"/>
  </si>
  <si>
    <t>金融学</t>
    <phoneticPr fontId="5" type="noConversion"/>
  </si>
  <si>
    <t>01152913</t>
    <phoneticPr fontId="4" type="noConversion"/>
  </si>
  <si>
    <t>专业课</t>
    <phoneticPr fontId="4" type="noConversion"/>
  </si>
  <si>
    <t>必修</t>
    <phoneticPr fontId="4" type="noConversion"/>
  </si>
  <si>
    <t>投融资决策分析</t>
    <phoneticPr fontId="4" type="noConversion"/>
  </si>
  <si>
    <t>01152812</t>
    <phoneticPr fontId="4" type="noConversion"/>
  </si>
  <si>
    <t>金融法</t>
    <phoneticPr fontId="4" type="noConversion"/>
  </si>
  <si>
    <t>07100122</t>
    <phoneticPr fontId="4" type="noConversion"/>
  </si>
  <si>
    <t>文法</t>
    <phoneticPr fontId="4" type="noConversion"/>
  </si>
  <si>
    <t>证券投资与交易</t>
    <phoneticPr fontId="4" type="noConversion"/>
  </si>
  <si>
    <t>01105812</t>
    <phoneticPr fontId="4" type="noConversion"/>
  </si>
  <si>
    <t>固定收益证券</t>
    <phoneticPr fontId="4" type="noConversion"/>
  </si>
  <si>
    <t>01103112</t>
    <phoneticPr fontId="4" type="noConversion"/>
  </si>
  <si>
    <t>互联网金融</t>
    <phoneticPr fontId="4" type="noConversion"/>
  </si>
  <si>
    <t>01130512</t>
    <phoneticPr fontId="4" type="noConversion"/>
  </si>
  <si>
    <t>保险理论与实务</t>
    <phoneticPr fontId="4" type="noConversion"/>
  </si>
  <si>
    <t>01154112</t>
    <phoneticPr fontId="4" type="noConversion"/>
  </si>
  <si>
    <t>商业银行经营管理</t>
    <phoneticPr fontId="4" type="noConversion"/>
  </si>
  <si>
    <t>01139112</t>
    <phoneticPr fontId="4" type="noConversion"/>
  </si>
  <si>
    <t>银行会计</t>
    <phoneticPr fontId="4" type="noConversion"/>
  </si>
  <si>
    <t>01151112</t>
    <phoneticPr fontId="4" type="noConversion"/>
  </si>
  <si>
    <t>金融营销</t>
    <phoneticPr fontId="4" type="noConversion"/>
  </si>
  <si>
    <t>01128812</t>
    <phoneticPr fontId="4" type="noConversion"/>
  </si>
  <si>
    <t>管理</t>
    <phoneticPr fontId="4" type="noConversion"/>
  </si>
  <si>
    <t>企业决策专题</t>
    <phoneticPr fontId="4" type="noConversion"/>
  </si>
  <si>
    <t>01152412</t>
    <phoneticPr fontId="4" type="noConversion"/>
  </si>
  <si>
    <t>国际金融</t>
    <phoneticPr fontId="5" type="noConversion"/>
  </si>
  <si>
    <t>01150312</t>
    <phoneticPr fontId="4" type="noConversion"/>
  </si>
  <si>
    <t>期货投资实务</t>
    <phoneticPr fontId="4" type="noConversion"/>
  </si>
  <si>
    <t>01154012</t>
    <phoneticPr fontId="4" type="noConversion"/>
  </si>
  <si>
    <t>证券投资基金</t>
    <phoneticPr fontId="4" type="noConversion"/>
  </si>
  <si>
    <t>01134912</t>
    <phoneticPr fontId="4" type="noConversion"/>
  </si>
  <si>
    <t>投资银行理论与实务</t>
    <phoneticPr fontId="4" type="noConversion"/>
  </si>
  <si>
    <t>01103512</t>
    <phoneticPr fontId="4" type="noConversion"/>
  </si>
  <si>
    <t>企业模拟经营沙盘实训</t>
    <phoneticPr fontId="4" type="noConversion"/>
  </si>
  <si>
    <t>01151212</t>
    <phoneticPr fontId="4" type="noConversion"/>
  </si>
  <si>
    <t>金融风险管理</t>
    <phoneticPr fontId="4" type="noConversion"/>
  </si>
  <si>
    <t>01127512</t>
    <phoneticPr fontId="4" type="noConversion"/>
  </si>
  <si>
    <t>理财案例分析</t>
    <phoneticPr fontId="4" type="noConversion"/>
  </si>
  <si>
    <t>01154212</t>
    <phoneticPr fontId="4" type="noConversion"/>
  </si>
  <si>
    <t>创业管理专题</t>
    <phoneticPr fontId="4" type="noConversion"/>
  </si>
  <si>
    <t>01153812</t>
    <phoneticPr fontId="4" type="noConversion"/>
  </si>
  <si>
    <t>金融工程</t>
    <phoneticPr fontId="4" type="noConversion"/>
  </si>
  <si>
    <t>01124612</t>
    <phoneticPr fontId="4" type="noConversion"/>
  </si>
  <si>
    <t>01115434</t>
    <phoneticPr fontId="4" type="noConversion"/>
  </si>
  <si>
    <t>国际结算</t>
    <phoneticPr fontId="4" type="noConversion"/>
  </si>
  <si>
    <t>01151013</t>
    <phoneticPr fontId="4" type="noConversion"/>
  </si>
  <si>
    <t>商业银行综合业务实验</t>
    <phoneticPr fontId="4" type="noConversion"/>
  </si>
  <si>
    <t>01132412</t>
    <phoneticPr fontId="4" type="noConversion"/>
  </si>
  <si>
    <t>商业银行模拟经营</t>
    <phoneticPr fontId="4" type="noConversion"/>
  </si>
  <si>
    <t>01128112</t>
    <phoneticPr fontId="4" type="noConversion"/>
  </si>
  <si>
    <t>衍生品交易策略</t>
    <phoneticPr fontId="5" type="noConversion"/>
  </si>
  <si>
    <t>01137812</t>
    <phoneticPr fontId="4" type="noConversion"/>
  </si>
  <si>
    <t>衍生品操作实务</t>
    <phoneticPr fontId="5" type="noConversion"/>
  </si>
  <si>
    <t>01137912</t>
    <phoneticPr fontId="4" type="noConversion"/>
  </si>
  <si>
    <t>衍生品交易综合实训</t>
    <phoneticPr fontId="5" type="noConversion"/>
  </si>
  <si>
    <t>01138012</t>
    <phoneticPr fontId="4" type="noConversion"/>
  </si>
  <si>
    <t>金融科技概论</t>
    <phoneticPr fontId="4" type="noConversion"/>
  </si>
  <si>
    <t>01137512</t>
    <phoneticPr fontId="4" type="noConversion"/>
  </si>
  <si>
    <t>信息分析工具与应用</t>
    <phoneticPr fontId="4" type="noConversion"/>
  </si>
  <si>
    <t>01137612</t>
    <phoneticPr fontId="4" type="noConversion"/>
  </si>
  <si>
    <t>机器学习与经济分析</t>
    <phoneticPr fontId="4" type="noConversion"/>
  </si>
  <si>
    <t>01137712</t>
    <phoneticPr fontId="4" type="noConversion"/>
  </si>
  <si>
    <t>大数据分析概论</t>
    <phoneticPr fontId="4" type="noConversion"/>
  </si>
  <si>
    <t>01137212</t>
    <phoneticPr fontId="4" type="noConversion"/>
  </si>
  <si>
    <t>大数据分析工具与应用</t>
    <phoneticPr fontId="4" type="noConversion"/>
  </si>
  <si>
    <t>01137312</t>
    <phoneticPr fontId="4" type="noConversion"/>
  </si>
  <si>
    <t>大数据行业案例分析</t>
    <phoneticPr fontId="4" type="noConversion"/>
  </si>
  <si>
    <t>01137412</t>
    <phoneticPr fontId="4" type="noConversion"/>
  </si>
  <si>
    <t>专升本经济学</t>
    <phoneticPr fontId="4" type="noConversion"/>
  </si>
  <si>
    <t>01154314</t>
    <phoneticPr fontId="4" type="noConversion"/>
  </si>
  <si>
    <t>专升本政治经济学</t>
    <phoneticPr fontId="4" type="noConversion"/>
  </si>
  <si>
    <t>01154412</t>
    <phoneticPr fontId="4" type="noConversion"/>
  </si>
  <si>
    <t>小计（至少选修13学分）</t>
    <phoneticPr fontId="4" type="noConversion"/>
  </si>
  <si>
    <t>01100111</t>
    <phoneticPr fontId="4" type="noConversion"/>
  </si>
  <si>
    <t>01100211</t>
    <phoneticPr fontId="4" type="noConversion"/>
  </si>
  <si>
    <t>1周</t>
    <phoneticPr fontId="4" type="noConversion"/>
  </si>
  <si>
    <t>01100311</t>
    <phoneticPr fontId="4" type="noConversion"/>
  </si>
  <si>
    <t>0110041B</t>
    <phoneticPr fontId="4" type="noConversion"/>
  </si>
  <si>
    <t>金贸</t>
    <phoneticPr fontId="4" type="noConversion"/>
  </si>
  <si>
    <t>马院</t>
    <phoneticPr fontId="4" type="noConversion"/>
  </si>
  <si>
    <t>体育</t>
    <phoneticPr fontId="4" type="noConversion"/>
  </si>
  <si>
    <t>双创</t>
    <phoneticPr fontId="4" type="noConversion"/>
  </si>
  <si>
    <t>信工</t>
    <phoneticPr fontId="4" type="noConversion"/>
  </si>
  <si>
    <t>心理</t>
    <phoneticPr fontId="4" type="noConversion"/>
  </si>
  <si>
    <t>基础</t>
    <phoneticPr fontId="4" type="noConversion"/>
  </si>
  <si>
    <t>学期学时分配（周学时）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</si>
</sst>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name val="黑体"/>
      <family val="3"/>
      <charset val="134"/>
    </font>
    <font>
      <sz val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黑体"/>
      <family val="3"/>
      <charset val="134"/>
    </font>
    <font>
      <sz val="12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4"/>
      <color rgb="FFFF0000"/>
      <name val="仿宋_GB2312"/>
      <family val="1"/>
      <charset val="134"/>
    </font>
    <font>
      <sz val="14"/>
      <color theme="1"/>
      <name val="仿宋_GB2312"/>
      <family val="1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10" fontId="0" fillId="0" borderId="0" xfId="0" applyNumberFormat="1"/>
    <xf numFmtId="10" fontId="6" fillId="0" borderId="4" xfId="0" applyNumberFormat="1" applyFont="1" applyBorder="1" applyAlignment="1">
      <alignment horizontal="center" vertical="top" wrapText="1"/>
    </xf>
    <xf numFmtId="10" fontId="7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10" fontId="0" fillId="0" borderId="0" xfId="1" applyNumberFormat="1" applyFont="1" applyAlignment="1"/>
    <xf numFmtId="0" fontId="11" fillId="0" borderId="0" xfId="0" applyFont="1"/>
    <xf numFmtId="0" fontId="12" fillId="0" borderId="0" xfId="0" applyFont="1" applyAlignment="1">
      <alignment horizontal="left" indent="2"/>
    </xf>
    <xf numFmtId="0" fontId="1" fillId="2" borderId="0" xfId="0" applyFont="1" applyFill="1"/>
    <xf numFmtId="0" fontId="10" fillId="2" borderId="0" xfId="0" applyFont="1" applyFill="1"/>
    <xf numFmtId="0" fontId="9" fillId="2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9" fillId="2" borderId="2" xfId="0" applyFont="1" applyFill="1" applyBorder="1" applyAlignment="1">
      <alignment vertical="center" wrapText="1"/>
    </xf>
    <xf numFmtId="0" fontId="3" fillId="2" borderId="0" xfId="0" applyFont="1" applyFill="1" applyAlignment="1"/>
    <xf numFmtId="0" fontId="1" fillId="2" borderId="0" xfId="0" applyFont="1" applyFill="1" applyAlignment="1"/>
    <xf numFmtId="176" fontId="1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2"/>
  <sheetViews>
    <sheetView tabSelected="1" zoomScale="115" zoomScaleNormal="115" workbookViewId="0">
      <pane xSplit="2" ySplit="3" topLeftCell="C83" activePane="bottomRight" state="frozen"/>
      <selection pane="topRight" activeCell="C1" sqref="C1"/>
      <selection pane="bottomLeft" activeCell="A4" sqref="A4"/>
      <selection pane="bottomRight" activeCell="U91" sqref="U91"/>
    </sheetView>
  </sheetViews>
  <sheetFormatPr defaultColWidth="9" defaultRowHeight="13.5"/>
  <cols>
    <col min="1" max="1" width="2.5" style="29" customWidth="1"/>
    <col min="2" max="2" width="2.25" style="29" customWidth="1"/>
    <col min="3" max="3" width="20.5" style="17" customWidth="1"/>
    <col min="4" max="4" width="8.125" style="17" customWidth="1"/>
    <col min="5" max="5" width="4.75" style="17" customWidth="1"/>
    <col min="6" max="6" width="4.625" style="17" customWidth="1"/>
    <col min="7" max="7" width="4.5" style="17" customWidth="1"/>
    <col min="8" max="9" width="3.5" style="17" customWidth="1"/>
    <col min="10" max="10" width="4.5" style="17" customWidth="1"/>
    <col min="11" max="11" width="4.375" style="17" customWidth="1"/>
    <col min="12" max="17" width="3.875" style="17" customWidth="1"/>
    <col min="18" max="18" width="4.25" style="17" customWidth="1"/>
    <col min="19" max="19" width="4.375" style="17" customWidth="1"/>
    <col min="20" max="16384" width="9" style="17"/>
  </cols>
  <sheetData>
    <row r="1" spans="1:20" ht="31.5" customHeight="1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 ht="18.75" customHeight="1">
      <c r="A2" s="39" t="s">
        <v>0</v>
      </c>
      <c r="B2" s="39"/>
      <c r="C2" s="37" t="s">
        <v>1</v>
      </c>
      <c r="D2" s="37" t="s">
        <v>2</v>
      </c>
      <c r="E2" s="37" t="s">
        <v>3</v>
      </c>
      <c r="F2" s="37" t="s">
        <v>4</v>
      </c>
      <c r="G2" s="37"/>
      <c r="H2" s="37" t="s">
        <v>5</v>
      </c>
      <c r="I2" s="37" t="s">
        <v>6</v>
      </c>
      <c r="J2" s="37" t="s">
        <v>7</v>
      </c>
      <c r="K2" s="37"/>
      <c r="L2" s="42" t="s">
        <v>168</v>
      </c>
      <c r="M2" s="43"/>
      <c r="N2" s="43"/>
      <c r="O2" s="43"/>
      <c r="P2" s="43"/>
      <c r="Q2" s="44"/>
      <c r="R2" s="37" t="s">
        <v>8</v>
      </c>
      <c r="S2" s="37" t="s">
        <v>9</v>
      </c>
      <c r="T2" s="18"/>
    </row>
    <row r="3" spans="1:20" ht="20.25" customHeight="1">
      <c r="A3" s="39"/>
      <c r="B3" s="39"/>
      <c r="C3" s="37"/>
      <c r="D3" s="37"/>
      <c r="E3" s="37"/>
      <c r="F3" s="34" t="s">
        <v>10</v>
      </c>
      <c r="G3" s="34" t="s">
        <v>11</v>
      </c>
      <c r="H3" s="37"/>
      <c r="I3" s="37"/>
      <c r="J3" s="34" t="s">
        <v>10</v>
      </c>
      <c r="K3" s="34" t="s">
        <v>11</v>
      </c>
      <c r="L3" s="34">
        <v>1</v>
      </c>
      <c r="M3" s="34">
        <v>2</v>
      </c>
      <c r="N3" s="34">
        <v>3</v>
      </c>
      <c r="O3" s="34">
        <v>4</v>
      </c>
      <c r="P3" s="34">
        <v>5</v>
      </c>
      <c r="Q3" s="34">
        <v>6</v>
      </c>
      <c r="R3" s="37"/>
      <c r="S3" s="37"/>
      <c r="T3" s="18"/>
    </row>
    <row r="4" spans="1:20" ht="18" customHeight="1">
      <c r="A4" s="39" t="s">
        <v>12</v>
      </c>
      <c r="B4" s="39" t="s">
        <v>13</v>
      </c>
      <c r="C4" s="19" t="s">
        <v>14</v>
      </c>
      <c r="D4" s="20">
        <v>21130633</v>
      </c>
      <c r="E4" s="20">
        <v>42</v>
      </c>
      <c r="F4" s="20">
        <v>34</v>
      </c>
      <c r="G4" s="20">
        <v>8</v>
      </c>
      <c r="H4" s="20">
        <v>3</v>
      </c>
      <c r="I4" s="20">
        <v>3</v>
      </c>
      <c r="J4" s="21">
        <v>2.5</v>
      </c>
      <c r="K4" s="21">
        <v>0.5</v>
      </c>
      <c r="L4" s="20">
        <v>3</v>
      </c>
      <c r="M4" s="20"/>
      <c r="N4" s="20"/>
      <c r="O4" s="20"/>
      <c r="P4" s="20"/>
      <c r="Q4" s="20"/>
      <c r="R4" s="20">
        <v>1</v>
      </c>
      <c r="S4" s="11" t="s">
        <v>162</v>
      </c>
      <c r="T4" s="18"/>
    </row>
    <row r="5" spans="1:20" ht="24">
      <c r="A5" s="39"/>
      <c r="B5" s="39"/>
      <c r="C5" s="19" t="s">
        <v>15</v>
      </c>
      <c r="D5" s="20">
        <v>21130434</v>
      </c>
      <c r="E5" s="20">
        <v>64</v>
      </c>
      <c r="F5" s="20">
        <v>56</v>
      </c>
      <c r="G5" s="20">
        <v>8</v>
      </c>
      <c r="H5" s="20">
        <v>4</v>
      </c>
      <c r="I5" s="20">
        <v>4</v>
      </c>
      <c r="J5" s="21">
        <v>3.5</v>
      </c>
      <c r="K5" s="21">
        <v>0.5</v>
      </c>
      <c r="L5" s="20"/>
      <c r="M5" s="20">
        <v>4</v>
      </c>
      <c r="N5" s="20"/>
      <c r="O5" s="20"/>
      <c r="P5" s="20"/>
      <c r="Q5" s="20"/>
      <c r="R5" s="20">
        <v>1</v>
      </c>
      <c r="S5" s="11" t="s">
        <v>162</v>
      </c>
      <c r="T5" s="18"/>
    </row>
    <row r="6" spans="1:20" ht="18" customHeight="1">
      <c r="A6" s="39"/>
      <c r="B6" s="39"/>
      <c r="C6" s="19" t="s">
        <v>45</v>
      </c>
      <c r="D6" s="20">
        <v>21111231</v>
      </c>
      <c r="E6" s="20">
        <v>8</v>
      </c>
      <c r="F6" s="20">
        <v>8</v>
      </c>
      <c r="G6" s="20"/>
      <c r="H6" s="20">
        <v>0.5</v>
      </c>
      <c r="I6" s="20">
        <v>0.5</v>
      </c>
      <c r="J6" s="20">
        <v>0.5</v>
      </c>
      <c r="K6" s="20"/>
      <c r="L6" s="20">
        <v>0.5</v>
      </c>
      <c r="M6" s="20"/>
      <c r="N6" s="20"/>
      <c r="O6" s="20"/>
      <c r="P6" s="20"/>
      <c r="Q6" s="20"/>
      <c r="R6" s="20">
        <v>2</v>
      </c>
      <c r="S6" s="11" t="s">
        <v>162</v>
      </c>
      <c r="T6" s="18"/>
    </row>
    <row r="7" spans="1:20" ht="18" customHeight="1">
      <c r="A7" s="39"/>
      <c r="B7" s="39"/>
      <c r="C7" s="19" t="s">
        <v>46</v>
      </c>
      <c r="D7" s="20">
        <v>21111131</v>
      </c>
      <c r="E7" s="20">
        <v>8</v>
      </c>
      <c r="F7" s="20">
        <v>8</v>
      </c>
      <c r="G7" s="20"/>
      <c r="H7" s="20">
        <v>0.5</v>
      </c>
      <c r="I7" s="20">
        <v>0.5</v>
      </c>
      <c r="J7" s="20">
        <v>0.5</v>
      </c>
      <c r="K7" s="20"/>
      <c r="L7" s="20"/>
      <c r="M7" s="20"/>
      <c r="N7" s="20">
        <v>0.5</v>
      </c>
      <c r="O7" s="20"/>
      <c r="P7" s="20"/>
      <c r="Q7" s="20"/>
      <c r="R7" s="20">
        <v>2</v>
      </c>
      <c r="S7" s="11" t="s">
        <v>162</v>
      </c>
      <c r="T7" s="18"/>
    </row>
    <row r="8" spans="1:20" ht="18" customHeight="1">
      <c r="A8" s="39"/>
      <c r="B8" s="39"/>
      <c r="C8" s="19" t="s">
        <v>47</v>
      </c>
      <c r="D8" s="20">
        <v>10240131</v>
      </c>
      <c r="E8" s="20">
        <v>28</v>
      </c>
      <c r="F8" s="20"/>
      <c r="G8" s="20">
        <v>28</v>
      </c>
      <c r="H8" s="20">
        <v>2</v>
      </c>
      <c r="I8" s="20">
        <v>1</v>
      </c>
      <c r="J8" s="20"/>
      <c r="K8" s="20">
        <v>1</v>
      </c>
      <c r="L8" s="20">
        <v>2</v>
      </c>
      <c r="M8" s="20"/>
      <c r="N8" s="20"/>
      <c r="O8" s="20"/>
      <c r="P8" s="20"/>
      <c r="Q8" s="20"/>
      <c r="R8" s="20">
        <v>1</v>
      </c>
      <c r="S8" s="11" t="s">
        <v>163</v>
      </c>
      <c r="T8" s="18"/>
    </row>
    <row r="9" spans="1:20" ht="18" customHeight="1">
      <c r="A9" s="39"/>
      <c r="B9" s="39"/>
      <c r="C9" s="19" t="s">
        <v>48</v>
      </c>
      <c r="D9" s="20">
        <v>10240231</v>
      </c>
      <c r="E9" s="20">
        <v>32</v>
      </c>
      <c r="F9" s="20"/>
      <c r="G9" s="20">
        <v>32</v>
      </c>
      <c r="H9" s="20">
        <v>2</v>
      </c>
      <c r="I9" s="20">
        <v>1</v>
      </c>
      <c r="J9" s="20"/>
      <c r="K9" s="20">
        <v>1</v>
      </c>
      <c r="L9" s="20"/>
      <c r="M9" s="20">
        <v>2</v>
      </c>
      <c r="N9" s="20"/>
      <c r="O9" s="20"/>
      <c r="P9" s="20"/>
      <c r="Q9" s="20"/>
      <c r="R9" s="20">
        <v>1</v>
      </c>
      <c r="S9" s="11" t="s">
        <v>163</v>
      </c>
      <c r="T9" s="18"/>
    </row>
    <row r="10" spans="1:20" ht="18" customHeight="1">
      <c r="A10" s="39"/>
      <c r="B10" s="39"/>
      <c r="C10" s="19" t="s">
        <v>49</v>
      </c>
      <c r="D10" s="20">
        <v>19101731</v>
      </c>
      <c r="E10" s="20">
        <v>14</v>
      </c>
      <c r="F10" s="20">
        <v>14</v>
      </c>
      <c r="G10" s="20"/>
      <c r="H10" s="20">
        <v>1</v>
      </c>
      <c r="I10" s="20">
        <v>1</v>
      </c>
      <c r="J10" s="20">
        <v>1</v>
      </c>
      <c r="K10" s="20"/>
      <c r="L10" s="20">
        <v>1</v>
      </c>
      <c r="M10" s="20"/>
      <c r="N10" s="20"/>
      <c r="O10" s="20"/>
      <c r="P10" s="20"/>
      <c r="Q10" s="20"/>
      <c r="R10" s="20">
        <v>2</v>
      </c>
      <c r="S10" s="11" t="s">
        <v>164</v>
      </c>
      <c r="T10" s="18"/>
    </row>
    <row r="11" spans="1:20" ht="18" customHeight="1">
      <c r="A11" s="39"/>
      <c r="B11" s="39"/>
      <c r="C11" s="19" t="s">
        <v>50</v>
      </c>
      <c r="D11" s="20">
        <v>19101831</v>
      </c>
      <c r="E11" s="20">
        <v>16</v>
      </c>
      <c r="F11" s="20">
        <v>16</v>
      </c>
      <c r="G11" s="20"/>
      <c r="H11" s="20">
        <v>1</v>
      </c>
      <c r="I11" s="20">
        <v>1</v>
      </c>
      <c r="J11" s="20">
        <v>1</v>
      </c>
      <c r="K11" s="20"/>
      <c r="L11" s="20"/>
      <c r="M11" s="20"/>
      <c r="N11" s="20"/>
      <c r="O11" s="20">
        <v>1</v>
      </c>
      <c r="P11" s="20"/>
      <c r="Q11" s="20"/>
      <c r="R11" s="20">
        <v>2</v>
      </c>
      <c r="S11" s="11" t="s">
        <v>164</v>
      </c>
      <c r="T11" s="18"/>
    </row>
    <row r="12" spans="1:20" ht="18" customHeight="1">
      <c r="A12" s="39"/>
      <c r="B12" s="39"/>
      <c r="C12" s="19" t="s">
        <v>51</v>
      </c>
      <c r="D12" s="20">
        <v>19101931</v>
      </c>
      <c r="E12" s="20">
        <v>16</v>
      </c>
      <c r="F12" s="20">
        <v>16</v>
      </c>
      <c r="G12" s="20"/>
      <c r="H12" s="20">
        <v>1</v>
      </c>
      <c r="I12" s="20">
        <v>1</v>
      </c>
      <c r="J12" s="20">
        <v>1</v>
      </c>
      <c r="K12" s="20"/>
      <c r="L12" s="20"/>
      <c r="M12" s="20"/>
      <c r="N12" s="20">
        <v>1</v>
      </c>
      <c r="O12" s="20"/>
      <c r="P12" s="20"/>
      <c r="Q12" s="20"/>
      <c r="R12" s="20">
        <v>2</v>
      </c>
      <c r="S12" s="11" t="s">
        <v>164</v>
      </c>
      <c r="T12" s="18"/>
    </row>
    <row r="13" spans="1:20" ht="18" customHeight="1">
      <c r="A13" s="39"/>
      <c r="B13" s="39"/>
      <c r="C13" s="19" t="s">
        <v>52</v>
      </c>
      <c r="D13" s="22" t="s">
        <v>53</v>
      </c>
      <c r="E13" s="20">
        <v>42</v>
      </c>
      <c r="F13" s="20">
        <v>28</v>
      </c>
      <c r="G13" s="20">
        <v>14</v>
      </c>
      <c r="H13" s="20">
        <v>3</v>
      </c>
      <c r="I13" s="20">
        <v>3</v>
      </c>
      <c r="J13" s="20">
        <v>2</v>
      </c>
      <c r="K13" s="20">
        <v>1</v>
      </c>
      <c r="L13" s="20">
        <v>3</v>
      </c>
      <c r="M13" s="20"/>
      <c r="N13" s="20"/>
      <c r="O13" s="20"/>
      <c r="P13" s="20"/>
      <c r="Q13" s="20"/>
      <c r="R13" s="20">
        <v>2</v>
      </c>
      <c r="S13" s="11" t="s">
        <v>165</v>
      </c>
      <c r="T13" s="18"/>
    </row>
    <row r="14" spans="1:20" ht="18" customHeight="1">
      <c r="A14" s="39"/>
      <c r="B14" s="39"/>
      <c r="C14" s="19" t="s">
        <v>54</v>
      </c>
      <c r="D14" s="20">
        <v>31200232</v>
      </c>
      <c r="E14" s="20">
        <v>32</v>
      </c>
      <c r="F14" s="20">
        <v>32</v>
      </c>
      <c r="G14" s="20"/>
      <c r="H14" s="20">
        <v>2</v>
      </c>
      <c r="I14" s="20">
        <v>1</v>
      </c>
      <c r="J14" s="20">
        <v>1</v>
      </c>
      <c r="K14" s="20"/>
      <c r="L14" s="20">
        <v>2</v>
      </c>
      <c r="M14" s="20"/>
      <c r="N14" s="20"/>
      <c r="O14" s="20"/>
      <c r="P14" s="20"/>
      <c r="Q14" s="20"/>
      <c r="R14" s="20">
        <v>2</v>
      </c>
      <c r="S14" s="11" t="s">
        <v>166</v>
      </c>
      <c r="T14" s="18"/>
    </row>
    <row r="15" spans="1:20" ht="18" customHeight="1">
      <c r="A15" s="39"/>
      <c r="B15" s="39"/>
      <c r="C15" s="19" t="s">
        <v>55</v>
      </c>
      <c r="D15" s="20">
        <v>20110532</v>
      </c>
      <c r="E15" s="20">
        <v>28</v>
      </c>
      <c r="F15" s="20">
        <v>28</v>
      </c>
      <c r="G15" s="20"/>
      <c r="H15" s="20">
        <v>2</v>
      </c>
      <c r="I15" s="20">
        <v>2</v>
      </c>
      <c r="J15" s="20">
        <v>2</v>
      </c>
      <c r="K15" s="20"/>
      <c r="L15" s="20">
        <v>2</v>
      </c>
      <c r="M15" s="20"/>
      <c r="N15" s="20"/>
      <c r="O15" s="20"/>
      <c r="P15" s="20"/>
      <c r="Q15" s="20"/>
      <c r="R15" s="20">
        <v>1</v>
      </c>
      <c r="S15" s="11" t="s">
        <v>167</v>
      </c>
      <c r="T15" s="18"/>
    </row>
    <row r="16" spans="1:20" ht="18" customHeight="1">
      <c r="A16" s="39"/>
      <c r="B16" s="39"/>
      <c r="C16" s="19" t="s">
        <v>56</v>
      </c>
      <c r="D16" s="20">
        <v>20110632</v>
      </c>
      <c r="E16" s="20">
        <v>32</v>
      </c>
      <c r="F16" s="20">
        <v>32</v>
      </c>
      <c r="G16" s="20"/>
      <c r="H16" s="20">
        <v>2</v>
      </c>
      <c r="I16" s="20">
        <v>2</v>
      </c>
      <c r="J16" s="20">
        <v>2</v>
      </c>
      <c r="K16" s="30"/>
      <c r="L16" s="20"/>
      <c r="M16" s="20">
        <v>2</v>
      </c>
      <c r="N16" s="20"/>
      <c r="O16" s="20"/>
      <c r="P16" s="20"/>
      <c r="Q16" s="20"/>
      <c r="R16" s="20">
        <v>1</v>
      </c>
      <c r="S16" s="11" t="s">
        <v>167</v>
      </c>
      <c r="T16" s="18"/>
    </row>
    <row r="17" spans="1:20" ht="18" customHeight="1">
      <c r="A17" s="39"/>
      <c r="B17" s="39"/>
      <c r="C17" s="19" t="s">
        <v>57</v>
      </c>
      <c r="D17" s="20">
        <v>20111132</v>
      </c>
      <c r="E17" s="20">
        <v>28</v>
      </c>
      <c r="F17" s="20">
        <v>28</v>
      </c>
      <c r="G17" s="20"/>
      <c r="H17" s="20">
        <v>2</v>
      </c>
      <c r="I17" s="20">
        <v>2</v>
      </c>
      <c r="J17" s="20">
        <v>2</v>
      </c>
      <c r="K17" s="20"/>
      <c r="L17" s="20">
        <v>2</v>
      </c>
      <c r="M17" s="20"/>
      <c r="N17" s="20"/>
      <c r="O17" s="20"/>
      <c r="P17" s="20"/>
      <c r="Q17" s="20"/>
      <c r="R17" s="20">
        <v>2</v>
      </c>
      <c r="S17" s="11" t="s">
        <v>167</v>
      </c>
      <c r="T17" s="18"/>
    </row>
    <row r="18" spans="1:20" ht="18" customHeight="1">
      <c r="A18" s="39"/>
      <c r="B18" s="39"/>
      <c r="C18" s="19" t="s">
        <v>58</v>
      </c>
      <c r="D18" s="20">
        <v>20111232</v>
      </c>
      <c r="E18" s="20">
        <v>32</v>
      </c>
      <c r="F18" s="20">
        <v>32</v>
      </c>
      <c r="G18" s="20"/>
      <c r="H18" s="20">
        <v>2</v>
      </c>
      <c r="I18" s="20">
        <v>2</v>
      </c>
      <c r="J18" s="20">
        <v>2</v>
      </c>
      <c r="K18" s="30"/>
      <c r="L18" s="20"/>
      <c r="M18" s="20">
        <v>2</v>
      </c>
      <c r="N18" s="20"/>
      <c r="O18" s="20"/>
      <c r="P18" s="20"/>
      <c r="Q18" s="20"/>
      <c r="R18" s="20">
        <v>2</v>
      </c>
      <c r="S18" s="11" t="s">
        <v>167</v>
      </c>
      <c r="T18" s="18"/>
    </row>
    <row r="19" spans="1:20" ht="18" customHeight="1">
      <c r="A19" s="39"/>
      <c r="B19" s="39"/>
      <c r="C19" s="19" t="s">
        <v>59</v>
      </c>
      <c r="D19" s="20">
        <v>20102033</v>
      </c>
      <c r="E19" s="20">
        <v>42</v>
      </c>
      <c r="F19" s="20">
        <v>42</v>
      </c>
      <c r="G19" s="20"/>
      <c r="H19" s="20">
        <v>3</v>
      </c>
      <c r="I19" s="20">
        <v>3</v>
      </c>
      <c r="J19" s="20">
        <v>3</v>
      </c>
      <c r="K19" s="20"/>
      <c r="L19" s="20">
        <v>3</v>
      </c>
      <c r="M19" s="20"/>
      <c r="N19" s="20"/>
      <c r="O19" s="20"/>
      <c r="P19" s="20"/>
      <c r="Q19" s="20"/>
      <c r="R19" s="20">
        <v>1</v>
      </c>
      <c r="S19" s="11" t="s">
        <v>167</v>
      </c>
      <c r="T19" s="18"/>
    </row>
    <row r="20" spans="1:20" ht="18" customHeight="1">
      <c r="A20" s="39"/>
      <c r="B20" s="39"/>
      <c r="C20" s="19" t="s">
        <v>60</v>
      </c>
      <c r="D20" s="20">
        <v>20101033</v>
      </c>
      <c r="E20" s="20">
        <v>48</v>
      </c>
      <c r="F20" s="20">
        <v>48</v>
      </c>
      <c r="G20" s="20"/>
      <c r="H20" s="20">
        <v>3</v>
      </c>
      <c r="I20" s="20">
        <v>3</v>
      </c>
      <c r="J20" s="20">
        <v>3</v>
      </c>
      <c r="K20" s="20"/>
      <c r="L20" s="20"/>
      <c r="M20" s="20">
        <v>3</v>
      </c>
      <c r="N20" s="20"/>
      <c r="O20" s="20"/>
      <c r="P20" s="20"/>
      <c r="Q20" s="20"/>
      <c r="R20" s="20">
        <v>1</v>
      </c>
      <c r="S20" s="11" t="s">
        <v>167</v>
      </c>
      <c r="T20" s="18"/>
    </row>
    <row r="21" spans="1:20" ht="18" customHeight="1">
      <c r="A21" s="39"/>
      <c r="B21" s="39"/>
      <c r="C21" s="19" t="s">
        <v>61</v>
      </c>
      <c r="D21" s="22" t="s">
        <v>62</v>
      </c>
      <c r="E21" s="20">
        <v>28</v>
      </c>
      <c r="F21" s="20">
        <v>28</v>
      </c>
      <c r="G21" s="20"/>
      <c r="H21" s="20">
        <v>2</v>
      </c>
      <c r="I21" s="20">
        <v>2</v>
      </c>
      <c r="J21" s="20">
        <v>2</v>
      </c>
      <c r="K21" s="20"/>
      <c r="L21" s="20">
        <v>2</v>
      </c>
      <c r="M21" s="20"/>
      <c r="N21" s="20"/>
      <c r="O21" s="20"/>
      <c r="P21" s="20"/>
      <c r="Q21" s="20"/>
      <c r="R21" s="20">
        <v>2</v>
      </c>
      <c r="S21" s="11" t="s">
        <v>70</v>
      </c>
      <c r="T21" s="18"/>
    </row>
    <row r="22" spans="1:20" ht="18" customHeight="1">
      <c r="A22" s="39"/>
      <c r="B22" s="39"/>
      <c r="C22" s="19" t="s">
        <v>63</v>
      </c>
      <c r="D22" s="20">
        <v>21210731</v>
      </c>
      <c r="E22" s="20">
        <v>32</v>
      </c>
      <c r="F22" s="20">
        <v>32</v>
      </c>
      <c r="G22" s="20"/>
      <c r="H22" s="20">
        <v>2</v>
      </c>
      <c r="I22" s="20">
        <v>1</v>
      </c>
      <c r="J22" s="20">
        <v>1</v>
      </c>
      <c r="K22" s="20"/>
      <c r="L22" s="20">
        <v>2</v>
      </c>
      <c r="M22" s="20"/>
      <c r="N22" s="20"/>
      <c r="O22" s="20"/>
      <c r="P22" s="20"/>
      <c r="Q22" s="20"/>
      <c r="R22" s="20">
        <v>2</v>
      </c>
      <c r="S22" s="11" t="s">
        <v>162</v>
      </c>
      <c r="T22" s="18"/>
    </row>
    <row r="23" spans="1:20" ht="18" customHeight="1">
      <c r="A23" s="39"/>
      <c r="B23" s="39"/>
      <c r="C23" s="34" t="s">
        <v>16</v>
      </c>
      <c r="D23" s="34"/>
      <c r="E23" s="34">
        <f>SUM(E4:E22)</f>
        <v>572</v>
      </c>
      <c r="F23" s="34">
        <f>SUM(F4:F22)</f>
        <v>482</v>
      </c>
      <c r="G23" s="34">
        <f t="shared" ref="G23:H23" si="0">SUM(G4:G22)</f>
        <v>90</v>
      </c>
      <c r="H23" s="34">
        <f t="shared" si="0"/>
        <v>38</v>
      </c>
      <c r="I23" s="34">
        <f>SUM(I4:I22)</f>
        <v>34</v>
      </c>
      <c r="J23" s="34">
        <f t="shared" ref="J23:K23" si="1">SUM(J4:J22)</f>
        <v>30</v>
      </c>
      <c r="K23" s="34">
        <f t="shared" si="1"/>
        <v>4</v>
      </c>
      <c r="L23" s="34">
        <f t="shared" ref="L23" si="2">SUM(L4:L22)</f>
        <v>22.5</v>
      </c>
      <c r="M23" s="34">
        <f t="shared" ref="M23" si="3">SUM(M4:M22)</f>
        <v>13</v>
      </c>
      <c r="N23" s="34">
        <f t="shared" ref="N23" si="4">SUM(N4:N22)</f>
        <v>1.5</v>
      </c>
      <c r="O23" s="34">
        <f t="shared" ref="O23" si="5">SUM(O4:O22)</f>
        <v>1</v>
      </c>
      <c r="P23" s="34"/>
      <c r="Q23" s="34"/>
      <c r="R23" s="34"/>
      <c r="S23" s="34"/>
      <c r="T23" s="18"/>
    </row>
    <row r="24" spans="1:20" ht="29.25" customHeight="1">
      <c r="A24" s="39"/>
      <c r="B24" s="27" t="s">
        <v>17</v>
      </c>
      <c r="C24" s="19" t="s">
        <v>64</v>
      </c>
      <c r="D24" s="19"/>
      <c r="E24" s="20">
        <v>64</v>
      </c>
      <c r="F24" s="20">
        <v>64</v>
      </c>
      <c r="G24" s="20"/>
      <c r="H24" s="20"/>
      <c r="I24" s="20">
        <v>4</v>
      </c>
      <c r="J24" s="34">
        <v>4</v>
      </c>
      <c r="K24" s="34"/>
      <c r="L24" s="34"/>
      <c r="M24" s="34"/>
      <c r="N24" s="34"/>
      <c r="O24" s="34"/>
      <c r="P24" s="34"/>
      <c r="Q24" s="34"/>
      <c r="R24" s="34"/>
      <c r="S24" s="34"/>
      <c r="T24" s="18"/>
    </row>
    <row r="25" spans="1:20" ht="18" customHeight="1">
      <c r="A25" s="39" t="s">
        <v>18</v>
      </c>
      <c r="B25" s="39" t="s">
        <v>13</v>
      </c>
      <c r="C25" s="23" t="s">
        <v>73</v>
      </c>
      <c r="D25" s="31" t="s">
        <v>74</v>
      </c>
      <c r="E25" s="11">
        <v>64</v>
      </c>
      <c r="F25" s="11">
        <v>64</v>
      </c>
      <c r="G25" s="11"/>
      <c r="H25" s="11">
        <v>4</v>
      </c>
      <c r="I25" s="11">
        <v>4</v>
      </c>
      <c r="J25" s="11">
        <v>4</v>
      </c>
      <c r="K25" s="11"/>
      <c r="L25" s="11"/>
      <c r="M25" s="11">
        <v>4</v>
      </c>
      <c r="N25" s="11"/>
      <c r="O25" s="11"/>
      <c r="P25" s="11"/>
      <c r="Q25" s="11"/>
      <c r="R25" s="11">
        <v>1</v>
      </c>
      <c r="S25" s="11" t="s">
        <v>75</v>
      </c>
      <c r="T25" s="18"/>
    </row>
    <row r="26" spans="1:20" ht="18" customHeight="1">
      <c r="A26" s="39"/>
      <c r="B26" s="39"/>
      <c r="C26" s="23" t="s">
        <v>76</v>
      </c>
      <c r="D26" s="31" t="s">
        <v>77</v>
      </c>
      <c r="E26" s="11">
        <v>32</v>
      </c>
      <c r="F26" s="11">
        <v>20</v>
      </c>
      <c r="G26" s="11">
        <v>12</v>
      </c>
      <c r="H26" s="11">
        <v>2</v>
      </c>
      <c r="I26" s="11">
        <v>2</v>
      </c>
      <c r="J26" s="11">
        <v>1.5</v>
      </c>
      <c r="K26" s="11">
        <v>0.5</v>
      </c>
      <c r="L26" s="11"/>
      <c r="M26" s="11">
        <v>2</v>
      </c>
      <c r="N26" s="11"/>
      <c r="O26" s="11"/>
      <c r="P26" s="11"/>
      <c r="Q26" s="11"/>
      <c r="R26" s="11">
        <v>1</v>
      </c>
      <c r="S26" s="11" t="s">
        <v>75</v>
      </c>
      <c r="T26" s="18"/>
    </row>
    <row r="27" spans="1:20" ht="18" customHeight="1">
      <c r="A27" s="39"/>
      <c r="B27" s="39"/>
      <c r="C27" s="9" t="s">
        <v>31</v>
      </c>
      <c r="D27" s="31" t="s">
        <v>78</v>
      </c>
      <c r="E27" s="11">
        <v>32</v>
      </c>
      <c r="F27" s="11">
        <v>32</v>
      </c>
      <c r="G27" s="11"/>
      <c r="H27" s="11">
        <v>2</v>
      </c>
      <c r="I27" s="11">
        <v>2</v>
      </c>
      <c r="J27" s="11">
        <v>2</v>
      </c>
      <c r="K27" s="11"/>
      <c r="L27" s="11">
        <v>2</v>
      </c>
      <c r="M27" s="11"/>
      <c r="N27" s="11"/>
      <c r="O27" s="11"/>
      <c r="P27" s="11"/>
      <c r="Q27" s="11"/>
      <c r="R27" s="11">
        <v>1</v>
      </c>
      <c r="S27" s="11" t="s">
        <v>79</v>
      </c>
      <c r="T27" s="18"/>
    </row>
    <row r="28" spans="1:20" ht="18" customHeight="1">
      <c r="A28" s="39"/>
      <c r="B28" s="39"/>
      <c r="C28" s="9" t="s">
        <v>32</v>
      </c>
      <c r="D28" s="31" t="s">
        <v>80</v>
      </c>
      <c r="E28" s="11">
        <v>32</v>
      </c>
      <c r="F28" s="11">
        <v>32</v>
      </c>
      <c r="G28" s="11"/>
      <c r="H28" s="11">
        <v>2</v>
      </c>
      <c r="I28" s="11">
        <v>2</v>
      </c>
      <c r="J28" s="11">
        <v>2</v>
      </c>
      <c r="K28" s="11"/>
      <c r="L28" s="11"/>
      <c r="M28" s="11"/>
      <c r="N28" s="11">
        <v>2</v>
      </c>
      <c r="O28" s="11"/>
      <c r="P28" s="11"/>
      <c r="Q28" s="11"/>
      <c r="R28" s="11">
        <v>1</v>
      </c>
      <c r="S28" s="11" t="s">
        <v>81</v>
      </c>
      <c r="T28" s="18"/>
    </row>
    <row r="29" spans="1:20" ht="18" customHeight="1">
      <c r="A29" s="39"/>
      <c r="B29" s="39"/>
      <c r="C29" s="9" t="s">
        <v>82</v>
      </c>
      <c r="D29" s="31" t="s">
        <v>83</v>
      </c>
      <c r="E29" s="11">
        <v>48</v>
      </c>
      <c r="F29" s="11">
        <v>48</v>
      </c>
      <c r="G29" s="11"/>
      <c r="H29" s="11">
        <v>3</v>
      </c>
      <c r="I29" s="11">
        <v>3</v>
      </c>
      <c r="J29" s="11">
        <v>3</v>
      </c>
      <c r="K29" s="11"/>
      <c r="L29" s="11"/>
      <c r="M29" s="11">
        <v>3</v>
      </c>
      <c r="N29" s="11"/>
      <c r="O29" s="11"/>
      <c r="P29" s="11"/>
      <c r="Q29" s="11"/>
      <c r="R29" s="11">
        <v>1</v>
      </c>
      <c r="S29" s="11" t="s">
        <v>81</v>
      </c>
      <c r="T29" s="18"/>
    </row>
    <row r="30" spans="1:20" ht="18" customHeight="1">
      <c r="A30" s="39"/>
      <c r="B30" s="38" t="s">
        <v>16</v>
      </c>
      <c r="C30" s="38"/>
      <c r="D30" s="31"/>
      <c r="E30" s="11">
        <f t="shared" ref="E30:N30" si="6">SUM(E25:E29)</f>
        <v>208</v>
      </c>
      <c r="F30" s="11">
        <f t="shared" si="6"/>
        <v>196</v>
      </c>
      <c r="G30" s="11">
        <f t="shared" si="6"/>
        <v>12</v>
      </c>
      <c r="H30" s="11">
        <f t="shared" si="6"/>
        <v>13</v>
      </c>
      <c r="I30" s="11">
        <f t="shared" si="6"/>
        <v>13</v>
      </c>
      <c r="J30" s="11">
        <f t="shared" si="6"/>
        <v>12.5</v>
      </c>
      <c r="K30" s="11">
        <f t="shared" si="6"/>
        <v>0.5</v>
      </c>
      <c r="L30" s="11">
        <f t="shared" si="6"/>
        <v>2</v>
      </c>
      <c r="M30" s="11">
        <f t="shared" si="6"/>
        <v>9</v>
      </c>
      <c r="N30" s="11">
        <f t="shared" si="6"/>
        <v>2</v>
      </c>
      <c r="O30" s="11"/>
      <c r="P30" s="11"/>
      <c r="Q30" s="11"/>
      <c r="R30" s="11"/>
      <c r="S30" s="11"/>
      <c r="T30" s="18"/>
    </row>
    <row r="31" spans="1:20" ht="18" customHeight="1">
      <c r="A31" s="39" t="s">
        <v>84</v>
      </c>
      <c r="B31" s="39" t="s">
        <v>85</v>
      </c>
      <c r="C31" s="9" t="s">
        <v>86</v>
      </c>
      <c r="D31" s="31" t="s">
        <v>87</v>
      </c>
      <c r="E31" s="11">
        <v>32</v>
      </c>
      <c r="F31" s="11">
        <v>32</v>
      </c>
      <c r="G31" s="11"/>
      <c r="H31" s="11">
        <v>2</v>
      </c>
      <c r="I31" s="11">
        <v>2</v>
      </c>
      <c r="J31" s="11">
        <v>2</v>
      </c>
      <c r="K31" s="11"/>
      <c r="L31" s="11"/>
      <c r="M31" s="11">
        <v>2</v>
      </c>
      <c r="N31" s="11"/>
      <c r="O31" s="11"/>
      <c r="P31" s="11"/>
      <c r="Q31" s="11"/>
      <c r="R31" s="11">
        <v>1</v>
      </c>
      <c r="S31" s="11" t="s">
        <v>81</v>
      </c>
      <c r="T31" s="18"/>
    </row>
    <row r="32" spans="1:20" ht="18" customHeight="1">
      <c r="A32" s="39"/>
      <c r="B32" s="39"/>
      <c r="C32" s="23" t="s">
        <v>88</v>
      </c>
      <c r="D32" s="31" t="s">
        <v>89</v>
      </c>
      <c r="E32" s="11">
        <v>32</v>
      </c>
      <c r="F32" s="11">
        <v>32</v>
      </c>
      <c r="G32" s="11"/>
      <c r="H32" s="11">
        <v>2</v>
      </c>
      <c r="I32" s="11">
        <v>2</v>
      </c>
      <c r="J32" s="11">
        <v>2</v>
      </c>
      <c r="K32" s="11"/>
      <c r="L32" s="11"/>
      <c r="M32" s="11">
        <v>2</v>
      </c>
      <c r="N32" s="11"/>
      <c r="O32" s="11"/>
      <c r="P32" s="11"/>
      <c r="Q32" s="11"/>
      <c r="R32" s="11">
        <v>2</v>
      </c>
      <c r="S32" s="11" t="s">
        <v>90</v>
      </c>
      <c r="T32" s="18"/>
    </row>
    <row r="33" spans="1:20" ht="18" customHeight="1">
      <c r="A33" s="39"/>
      <c r="B33" s="39"/>
      <c r="C33" s="9" t="s">
        <v>91</v>
      </c>
      <c r="D33" s="31" t="s">
        <v>92</v>
      </c>
      <c r="E33" s="11">
        <v>32</v>
      </c>
      <c r="F33" s="11">
        <v>16</v>
      </c>
      <c r="G33" s="11">
        <v>16</v>
      </c>
      <c r="H33" s="11">
        <v>2</v>
      </c>
      <c r="I33" s="11">
        <v>2</v>
      </c>
      <c r="J33" s="11">
        <v>1</v>
      </c>
      <c r="K33" s="11">
        <v>1</v>
      </c>
      <c r="L33" s="11"/>
      <c r="M33" s="11"/>
      <c r="N33" s="11">
        <v>2</v>
      </c>
      <c r="O33" s="11"/>
      <c r="P33" s="11"/>
      <c r="Q33" s="11"/>
      <c r="R33" s="11">
        <v>1</v>
      </c>
      <c r="S33" s="11" t="s">
        <v>81</v>
      </c>
      <c r="T33" s="18"/>
    </row>
    <row r="34" spans="1:20" ht="18" customHeight="1">
      <c r="A34" s="39"/>
      <c r="B34" s="39"/>
      <c r="C34" s="23" t="s">
        <v>93</v>
      </c>
      <c r="D34" s="31" t="s">
        <v>94</v>
      </c>
      <c r="E34" s="11">
        <v>32</v>
      </c>
      <c r="F34" s="11">
        <v>16</v>
      </c>
      <c r="G34" s="11">
        <v>16</v>
      </c>
      <c r="H34" s="11">
        <v>2</v>
      </c>
      <c r="I34" s="11">
        <v>2</v>
      </c>
      <c r="J34" s="11">
        <v>1</v>
      </c>
      <c r="K34" s="11">
        <v>1</v>
      </c>
      <c r="L34" s="11"/>
      <c r="M34" s="11"/>
      <c r="N34" s="11">
        <v>2</v>
      </c>
      <c r="O34" s="11"/>
      <c r="P34" s="11"/>
      <c r="Q34" s="11"/>
      <c r="R34" s="11">
        <v>1</v>
      </c>
      <c r="S34" s="11" t="s">
        <v>81</v>
      </c>
      <c r="T34" s="18"/>
    </row>
    <row r="35" spans="1:20" ht="18" customHeight="1">
      <c r="A35" s="39"/>
      <c r="B35" s="39"/>
      <c r="C35" s="23" t="s">
        <v>95</v>
      </c>
      <c r="D35" s="31" t="s">
        <v>96</v>
      </c>
      <c r="E35" s="11">
        <v>32</v>
      </c>
      <c r="F35" s="11">
        <v>16</v>
      </c>
      <c r="G35" s="11">
        <v>16</v>
      </c>
      <c r="H35" s="11">
        <v>2</v>
      </c>
      <c r="I35" s="11">
        <v>2</v>
      </c>
      <c r="J35" s="11">
        <v>1</v>
      </c>
      <c r="K35" s="11">
        <v>1</v>
      </c>
      <c r="L35" s="11"/>
      <c r="M35" s="11"/>
      <c r="N35" s="11">
        <v>2</v>
      </c>
      <c r="O35" s="11"/>
      <c r="P35" s="11"/>
      <c r="Q35" s="11"/>
      <c r="R35" s="11">
        <v>2</v>
      </c>
      <c r="S35" s="11" t="s">
        <v>81</v>
      </c>
      <c r="T35" s="18"/>
    </row>
    <row r="36" spans="1:20" ht="18" customHeight="1">
      <c r="A36" s="39"/>
      <c r="B36" s="39"/>
      <c r="C36" s="9" t="s">
        <v>97</v>
      </c>
      <c r="D36" s="31" t="s">
        <v>98</v>
      </c>
      <c r="E36" s="11">
        <v>32</v>
      </c>
      <c r="F36" s="11">
        <v>16</v>
      </c>
      <c r="G36" s="11">
        <v>16</v>
      </c>
      <c r="H36" s="11">
        <v>2</v>
      </c>
      <c r="I36" s="11">
        <v>2</v>
      </c>
      <c r="J36" s="11">
        <v>1</v>
      </c>
      <c r="K36" s="11">
        <v>1</v>
      </c>
      <c r="L36" s="11"/>
      <c r="M36" s="11"/>
      <c r="N36" s="11">
        <v>2</v>
      </c>
      <c r="O36" s="11"/>
      <c r="P36" s="11"/>
      <c r="Q36" s="11"/>
      <c r="R36" s="11">
        <v>2</v>
      </c>
      <c r="S36" s="11" t="s">
        <v>81</v>
      </c>
      <c r="T36" s="18"/>
    </row>
    <row r="37" spans="1:20" ht="18" customHeight="1">
      <c r="A37" s="39"/>
      <c r="B37" s="39"/>
      <c r="C37" s="9" t="s">
        <v>99</v>
      </c>
      <c r="D37" s="31" t="s">
        <v>100</v>
      </c>
      <c r="E37" s="11">
        <v>32</v>
      </c>
      <c r="F37" s="11">
        <v>32</v>
      </c>
      <c r="G37" s="11"/>
      <c r="H37" s="11">
        <v>2</v>
      </c>
      <c r="I37" s="11">
        <v>2</v>
      </c>
      <c r="J37" s="11">
        <v>2</v>
      </c>
      <c r="K37" s="11"/>
      <c r="L37" s="11"/>
      <c r="M37" s="11"/>
      <c r="N37" s="11">
        <v>2</v>
      </c>
      <c r="O37" s="11"/>
      <c r="P37" s="11"/>
      <c r="Q37" s="11"/>
      <c r="R37" s="11">
        <v>1</v>
      </c>
      <c r="S37" s="11" t="s">
        <v>81</v>
      </c>
      <c r="T37" s="18"/>
    </row>
    <row r="38" spans="1:20" ht="18" customHeight="1">
      <c r="A38" s="39"/>
      <c r="B38" s="39"/>
      <c r="C38" s="23" t="s">
        <v>101</v>
      </c>
      <c r="D38" s="31" t="s">
        <v>102</v>
      </c>
      <c r="E38" s="11">
        <v>32</v>
      </c>
      <c r="F38" s="11">
        <v>32</v>
      </c>
      <c r="G38" s="11"/>
      <c r="H38" s="11">
        <v>2</v>
      </c>
      <c r="I38" s="11">
        <v>2</v>
      </c>
      <c r="J38" s="11">
        <v>2</v>
      </c>
      <c r="K38" s="11"/>
      <c r="L38" s="11"/>
      <c r="M38" s="11"/>
      <c r="N38" s="11">
        <v>2</v>
      </c>
      <c r="O38" s="11"/>
      <c r="P38" s="11"/>
      <c r="Q38" s="11"/>
      <c r="R38" s="11">
        <v>2</v>
      </c>
      <c r="S38" s="11" t="s">
        <v>81</v>
      </c>
      <c r="T38" s="18"/>
    </row>
    <row r="39" spans="1:20" ht="18" customHeight="1">
      <c r="A39" s="39"/>
      <c r="B39" s="39"/>
      <c r="C39" s="23" t="s">
        <v>103</v>
      </c>
      <c r="D39" s="31" t="s">
        <v>104</v>
      </c>
      <c r="E39" s="11">
        <v>32</v>
      </c>
      <c r="F39" s="11">
        <v>16</v>
      </c>
      <c r="G39" s="11">
        <v>16</v>
      </c>
      <c r="H39" s="11">
        <v>2</v>
      </c>
      <c r="I39" s="11">
        <v>2</v>
      </c>
      <c r="J39" s="11">
        <v>2</v>
      </c>
      <c r="K39" s="11"/>
      <c r="L39" s="11"/>
      <c r="M39" s="11"/>
      <c r="N39" s="11">
        <v>2</v>
      </c>
      <c r="O39" s="24"/>
      <c r="P39" s="11"/>
      <c r="Q39" s="11"/>
      <c r="R39" s="11">
        <v>2</v>
      </c>
      <c r="S39" s="11" t="s">
        <v>105</v>
      </c>
      <c r="T39" s="18"/>
    </row>
    <row r="40" spans="1:20" ht="18" customHeight="1">
      <c r="A40" s="39"/>
      <c r="B40" s="39"/>
      <c r="C40" s="23" t="s">
        <v>106</v>
      </c>
      <c r="D40" s="31" t="s">
        <v>107</v>
      </c>
      <c r="E40" s="11">
        <v>32</v>
      </c>
      <c r="F40" s="11">
        <v>32</v>
      </c>
      <c r="G40" s="11"/>
      <c r="H40" s="11">
        <v>2</v>
      </c>
      <c r="I40" s="11">
        <v>2</v>
      </c>
      <c r="J40" s="11">
        <v>2</v>
      </c>
      <c r="K40" s="11"/>
      <c r="L40" s="11"/>
      <c r="M40" s="11"/>
      <c r="N40" s="11">
        <v>2</v>
      </c>
      <c r="O40" s="11"/>
      <c r="P40" s="11"/>
      <c r="Q40" s="11"/>
      <c r="R40" s="11">
        <v>2</v>
      </c>
      <c r="S40" s="11" t="s">
        <v>81</v>
      </c>
      <c r="T40" s="18"/>
    </row>
    <row r="41" spans="1:20" ht="18" customHeight="1">
      <c r="A41" s="39"/>
      <c r="B41" s="39"/>
      <c r="C41" s="9" t="s">
        <v>108</v>
      </c>
      <c r="D41" s="31" t="s">
        <v>109</v>
      </c>
      <c r="E41" s="11">
        <v>32</v>
      </c>
      <c r="F41" s="11">
        <v>32</v>
      </c>
      <c r="G41" s="11"/>
      <c r="H41" s="11">
        <v>2</v>
      </c>
      <c r="I41" s="11">
        <v>2</v>
      </c>
      <c r="J41" s="11">
        <v>2</v>
      </c>
      <c r="K41" s="11"/>
      <c r="L41" s="11"/>
      <c r="M41" s="11"/>
      <c r="N41" s="11"/>
      <c r="O41" s="11">
        <v>2</v>
      </c>
      <c r="P41" s="11"/>
      <c r="Q41" s="11"/>
      <c r="R41" s="11">
        <v>1</v>
      </c>
      <c r="S41" s="11" t="s">
        <v>81</v>
      </c>
      <c r="T41" s="18"/>
    </row>
    <row r="42" spans="1:20" ht="18" customHeight="1">
      <c r="A42" s="39"/>
      <c r="B42" s="39"/>
      <c r="C42" s="23" t="s">
        <v>110</v>
      </c>
      <c r="D42" s="31" t="s">
        <v>111</v>
      </c>
      <c r="E42" s="11">
        <v>32</v>
      </c>
      <c r="F42" s="11"/>
      <c r="G42" s="11">
        <v>32</v>
      </c>
      <c r="H42" s="11">
        <v>2</v>
      </c>
      <c r="I42" s="11">
        <v>2</v>
      </c>
      <c r="J42" s="11">
        <v>1</v>
      </c>
      <c r="K42" s="11">
        <v>1</v>
      </c>
      <c r="L42" s="11"/>
      <c r="M42" s="11"/>
      <c r="N42" s="11"/>
      <c r="O42" s="11">
        <v>2</v>
      </c>
      <c r="P42" s="11"/>
      <c r="Q42" s="11"/>
      <c r="R42" s="11">
        <v>1</v>
      </c>
      <c r="S42" s="11" t="s">
        <v>81</v>
      </c>
      <c r="T42" s="18"/>
    </row>
    <row r="43" spans="1:20" ht="18" customHeight="1">
      <c r="A43" s="39"/>
      <c r="B43" s="39"/>
      <c r="C43" s="23" t="s">
        <v>112</v>
      </c>
      <c r="D43" s="31" t="s">
        <v>113</v>
      </c>
      <c r="E43" s="11">
        <v>32</v>
      </c>
      <c r="F43" s="11">
        <v>16</v>
      </c>
      <c r="G43" s="11">
        <v>16</v>
      </c>
      <c r="H43" s="11">
        <v>2</v>
      </c>
      <c r="I43" s="11">
        <v>2</v>
      </c>
      <c r="J43" s="11">
        <v>1</v>
      </c>
      <c r="K43" s="11">
        <v>1</v>
      </c>
      <c r="L43" s="11"/>
      <c r="M43" s="11"/>
      <c r="N43" s="11"/>
      <c r="O43" s="11">
        <v>2</v>
      </c>
      <c r="P43" s="11"/>
      <c r="Q43" s="11"/>
      <c r="R43" s="11">
        <v>2</v>
      </c>
      <c r="S43" s="11" t="s">
        <v>81</v>
      </c>
      <c r="T43" s="18"/>
    </row>
    <row r="44" spans="1:20" ht="18" customHeight="1">
      <c r="A44" s="39"/>
      <c r="B44" s="39"/>
      <c r="C44" s="23" t="s">
        <v>114</v>
      </c>
      <c r="D44" s="31" t="s">
        <v>115</v>
      </c>
      <c r="E44" s="11">
        <v>32</v>
      </c>
      <c r="F44" s="11">
        <v>16</v>
      </c>
      <c r="G44" s="11">
        <v>16</v>
      </c>
      <c r="H44" s="11">
        <v>2</v>
      </c>
      <c r="I44" s="11">
        <v>2</v>
      </c>
      <c r="J44" s="11">
        <v>1</v>
      </c>
      <c r="K44" s="11">
        <v>1</v>
      </c>
      <c r="L44" s="11"/>
      <c r="M44" s="11"/>
      <c r="N44" s="11"/>
      <c r="O44" s="11">
        <v>2</v>
      </c>
      <c r="P44" s="11"/>
      <c r="Q44" s="11"/>
      <c r="R44" s="11">
        <v>2</v>
      </c>
      <c r="S44" s="11" t="s">
        <v>81</v>
      </c>
      <c r="T44" s="18"/>
    </row>
    <row r="45" spans="1:20" ht="18" customHeight="1">
      <c r="A45" s="39"/>
      <c r="B45" s="39"/>
      <c r="C45" s="23" t="s">
        <v>116</v>
      </c>
      <c r="D45" s="31" t="s">
        <v>117</v>
      </c>
      <c r="E45" s="11">
        <v>32</v>
      </c>
      <c r="F45" s="11"/>
      <c r="G45" s="11">
        <v>32</v>
      </c>
      <c r="H45" s="11">
        <v>2</v>
      </c>
      <c r="I45" s="11">
        <v>2</v>
      </c>
      <c r="J45" s="11"/>
      <c r="K45" s="11">
        <v>2</v>
      </c>
      <c r="L45" s="11"/>
      <c r="M45" s="11"/>
      <c r="N45" s="11"/>
      <c r="O45" s="11">
        <v>2</v>
      </c>
      <c r="P45" s="11"/>
      <c r="Q45" s="11"/>
      <c r="R45" s="11">
        <v>2</v>
      </c>
      <c r="S45" s="11" t="s">
        <v>81</v>
      </c>
      <c r="T45" s="18"/>
    </row>
    <row r="46" spans="1:20" ht="18" customHeight="1">
      <c r="A46" s="39"/>
      <c r="B46" s="39"/>
      <c r="C46" s="23" t="s">
        <v>118</v>
      </c>
      <c r="D46" s="31" t="s">
        <v>119</v>
      </c>
      <c r="E46" s="11">
        <v>32</v>
      </c>
      <c r="F46" s="11">
        <v>32</v>
      </c>
      <c r="G46" s="11"/>
      <c r="H46" s="11">
        <v>2</v>
      </c>
      <c r="I46" s="11">
        <v>2</v>
      </c>
      <c r="J46" s="11">
        <v>2</v>
      </c>
      <c r="K46" s="11"/>
      <c r="L46" s="11"/>
      <c r="M46" s="11"/>
      <c r="N46" s="11"/>
      <c r="O46" s="11">
        <v>2</v>
      </c>
      <c r="P46" s="11"/>
      <c r="Q46" s="11"/>
      <c r="R46" s="11">
        <v>1</v>
      </c>
      <c r="S46" s="11" t="s">
        <v>81</v>
      </c>
      <c r="T46" s="18"/>
    </row>
    <row r="47" spans="1:20" ht="18" customHeight="1">
      <c r="A47" s="39"/>
      <c r="B47" s="39"/>
      <c r="C47" s="23" t="s">
        <v>120</v>
      </c>
      <c r="D47" s="31" t="s">
        <v>121</v>
      </c>
      <c r="E47" s="11">
        <v>32</v>
      </c>
      <c r="F47" s="11"/>
      <c r="G47" s="11">
        <v>32</v>
      </c>
      <c r="H47" s="11">
        <v>2</v>
      </c>
      <c r="I47" s="11">
        <v>2</v>
      </c>
      <c r="J47" s="11">
        <v>1</v>
      </c>
      <c r="K47" s="11">
        <v>1</v>
      </c>
      <c r="L47" s="11"/>
      <c r="M47" s="11"/>
      <c r="N47" s="11"/>
      <c r="O47" s="11">
        <v>2</v>
      </c>
      <c r="P47" s="11"/>
      <c r="Q47" s="11"/>
      <c r="R47" s="11">
        <v>2</v>
      </c>
      <c r="S47" s="11" t="s">
        <v>81</v>
      </c>
      <c r="T47" s="18"/>
    </row>
    <row r="48" spans="1:20" ht="18" customHeight="1">
      <c r="A48" s="39"/>
      <c r="B48" s="39"/>
      <c r="C48" s="23" t="s">
        <v>122</v>
      </c>
      <c r="D48" s="31" t="s">
        <v>123</v>
      </c>
      <c r="E48" s="11">
        <v>32</v>
      </c>
      <c r="F48" s="11"/>
      <c r="G48" s="11">
        <v>32</v>
      </c>
      <c r="H48" s="11">
        <v>2</v>
      </c>
      <c r="I48" s="11">
        <v>2</v>
      </c>
      <c r="J48" s="11"/>
      <c r="K48" s="11">
        <v>2</v>
      </c>
      <c r="L48" s="11"/>
      <c r="M48" s="11"/>
      <c r="N48" s="11"/>
      <c r="O48" s="11"/>
      <c r="P48" s="11">
        <v>2</v>
      </c>
      <c r="Q48" s="11"/>
      <c r="R48" s="11">
        <v>2</v>
      </c>
      <c r="S48" s="11" t="s">
        <v>81</v>
      </c>
      <c r="T48" s="18"/>
    </row>
    <row r="49" spans="1:20" ht="18" customHeight="1">
      <c r="A49" s="39"/>
      <c r="B49" s="39"/>
      <c r="C49" s="23" t="s">
        <v>124</v>
      </c>
      <c r="D49" s="31" t="s">
        <v>125</v>
      </c>
      <c r="E49" s="11">
        <v>32</v>
      </c>
      <c r="F49" s="11">
        <v>32</v>
      </c>
      <c r="G49" s="11"/>
      <c r="H49" s="11">
        <v>2</v>
      </c>
      <c r="I49" s="11">
        <v>2</v>
      </c>
      <c r="J49" s="11">
        <v>2</v>
      </c>
      <c r="K49" s="11"/>
      <c r="L49" s="11"/>
      <c r="M49" s="11"/>
      <c r="N49" s="11"/>
      <c r="O49" s="11"/>
      <c r="P49" s="11">
        <v>2</v>
      </c>
      <c r="Q49" s="11"/>
      <c r="R49" s="11">
        <v>2</v>
      </c>
      <c r="S49" s="11" t="s">
        <v>81</v>
      </c>
      <c r="T49" s="18"/>
    </row>
    <row r="50" spans="1:20" ht="18" customHeight="1">
      <c r="A50" s="39"/>
      <c r="B50" s="39"/>
      <c r="C50" s="23" t="s">
        <v>33</v>
      </c>
      <c r="D50" s="31" t="s">
        <v>126</v>
      </c>
      <c r="E50" s="11">
        <v>64</v>
      </c>
      <c r="F50" s="11"/>
      <c r="G50" s="11">
        <v>64</v>
      </c>
      <c r="H50" s="11">
        <v>4</v>
      </c>
      <c r="I50" s="11">
        <v>4</v>
      </c>
      <c r="J50" s="11"/>
      <c r="K50" s="11">
        <v>4</v>
      </c>
      <c r="L50" s="11"/>
      <c r="M50" s="11"/>
      <c r="N50" s="11"/>
      <c r="O50" s="11"/>
      <c r="P50" s="11">
        <v>4</v>
      </c>
      <c r="Q50" s="11"/>
      <c r="R50" s="11">
        <v>2</v>
      </c>
      <c r="S50" s="11" t="s">
        <v>81</v>
      </c>
      <c r="T50" s="18"/>
    </row>
    <row r="51" spans="1:20" ht="18" customHeight="1">
      <c r="A51" s="39"/>
      <c r="B51" s="39"/>
      <c r="C51" s="11" t="s">
        <v>16</v>
      </c>
      <c r="D51" s="31"/>
      <c r="E51" s="11">
        <f t="shared" ref="E51:K51" si="7">SUM(E31:E50)</f>
        <v>672</v>
      </c>
      <c r="F51" s="11">
        <f t="shared" si="7"/>
        <v>368</v>
      </c>
      <c r="G51" s="11">
        <f t="shared" si="7"/>
        <v>304</v>
      </c>
      <c r="H51" s="11">
        <f t="shared" si="7"/>
        <v>42</v>
      </c>
      <c r="I51" s="11">
        <f t="shared" si="7"/>
        <v>42</v>
      </c>
      <c r="J51" s="11">
        <f t="shared" si="7"/>
        <v>26</v>
      </c>
      <c r="K51" s="11">
        <f t="shared" si="7"/>
        <v>16</v>
      </c>
      <c r="L51" s="11"/>
      <c r="M51" s="11">
        <f>SUM(M31:M50)</f>
        <v>4</v>
      </c>
      <c r="N51" s="11">
        <f>SUM(N31:N50)</f>
        <v>16</v>
      </c>
      <c r="O51" s="11">
        <f t="shared" ref="O51" si="8">SUM(O31:O50)</f>
        <v>14</v>
      </c>
      <c r="P51" s="11">
        <f t="shared" ref="P51" si="9">SUM(P31:P50)</f>
        <v>8</v>
      </c>
      <c r="Q51" s="11"/>
      <c r="R51" s="11"/>
      <c r="S51" s="11"/>
      <c r="T51" s="18"/>
    </row>
    <row r="52" spans="1:20" ht="18" customHeight="1">
      <c r="A52" s="39"/>
      <c r="B52" s="39" t="s">
        <v>17</v>
      </c>
      <c r="C52" s="23" t="s">
        <v>127</v>
      </c>
      <c r="D52" s="31" t="s">
        <v>128</v>
      </c>
      <c r="E52" s="11">
        <v>48</v>
      </c>
      <c r="F52" s="11">
        <v>32</v>
      </c>
      <c r="G52" s="11">
        <v>16</v>
      </c>
      <c r="H52" s="11">
        <v>3</v>
      </c>
      <c r="I52" s="11">
        <v>3</v>
      </c>
      <c r="J52" s="11">
        <v>2</v>
      </c>
      <c r="K52" s="11">
        <v>1</v>
      </c>
      <c r="L52" s="11"/>
      <c r="M52" s="11"/>
      <c r="N52" s="11"/>
      <c r="O52" s="11">
        <v>3</v>
      </c>
      <c r="P52" s="11"/>
      <c r="Q52" s="11"/>
      <c r="R52" s="11">
        <v>2</v>
      </c>
      <c r="S52" s="11" t="s">
        <v>81</v>
      </c>
      <c r="T52" s="18"/>
    </row>
    <row r="53" spans="1:20" ht="18" customHeight="1">
      <c r="A53" s="39"/>
      <c r="B53" s="39"/>
      <c r="C53" s="23" t="s">
        <v>129</v>
      </c>
      <c r="D53" s="31" t="s">
        <v>130</v>
      </c>
      <c r="E53" s="11">
        <v>32</v>
      </c>
      <c r="F53" s="11"/>
      <c r="G53" s="11">
        <v>32</v>
      </c>
      <c r="H53" s="11">
        <v>2</v>
      </c>
      <c r="I53" s="11">
        <v>2</v>
      </c>
      <c r="J53" s="11"/>
      <c r="K53" s="11">
        <v>2</v>
      </c>
      <c r="L53" s="11"/>
      <c r="M53" s="11"/>
      <c r="N53" s="11"/>
      <c r="O53" s="11">
        <v>2</v>
      </c>
      <c r="P53" s="11"/>
      <c r="Q53" s="11"/>
      <c r="R53" s="11">
        <v>2</v>
      </c>
      <c r="S53" s="11" t="s">
        <v>81</v>
      </c>
      <c r="T53" s="18"/>
    </row>
    <row r="54" spans="1:20" ht="18" customHeight="1">
      <c r="A54" s="39"/>
      <c r="B54" s="39"/>
      <c r="C54" s="23" t="s">
        <v>131</v>
      </c>
      <c r="D54" s="31" t="s">
        <v>132</v>
      </c>
      <c r="E54" s="11">
        <v>32</v>
      </c>
      <c r="F54" s="11"/>
      <c r="G54" s="11">
        <v>32</v>
      </c>
      <c r="H54" s="11">
        <v>2</v>
      </c>
      <c r="I54" s="11">
        <v>2</v>
      </c>
      <c r="J54" s="11"/>
      <c r="K54" s="11">
        <v>2</v>
      </c>
      <c r="L54" s="11"/>
      <c r="M54" s="11"/>
      <c r="N54" s="11"/>
      <c r="O54" s="11"/>
      <c r="P54" s="11">
        <v>2</v>
      </c>
      <c r="Q54" s="11"/>
      <c r="R54" s="11">
        <v>2</v>
      </c>
      <c r="S54" s="11" t="s">
        <v>81</v>
      </c>
      <c r="T54" s="18"/>
    </row>
    <row r="55" spans="1:20" ht="18" customHeight="1">
      <c r="A55" s="39"/>
      <c r="B55" s="39"/>
      <c r="C55" s="10" t="s">
        <v>133</v>
      </c>
      <c r="D55" s="31" t="s">
        <v>134</v>
      </c>
      <c r="E55" s="11">
        <v>32</v>
      </c>
      <c r="F55" s="11">
        <v>32</v>
      </c>
      <c r="G55" s="11"/>
      <c r="H55" s="11">
        <v>2</v>
      </c>
      <c r="I55" s="11">
        <v>2</v>
      </c>
      <c r="J55" s="11">
        <v>2</v>
      </c>
      <c r="K55" s="11"/>
      <c r="L55" s="11"/>
      <c r="M55" s="11"/>
      <c r="N55" s="11"/>
      <c r="O55" s="11"/>
      <c r="P55" s="11">
        <v>2</v>
      </c>
      <c r="Q55" s="11"/>
      <c r="R55" s="11">
        <v>2</v>
      </c>
      <c r="S55" s="11" t="s">
        <v>81</v>
      </c>
      <c r="T55" s="18"/>
    </row>
    <row r="56" spans="1:20" ht="18" customHeight="1">
      <c r="A56" s="39"/>
      <c r="B56" s="39"/>
      <c r="C56" s="10" t="s">
        <v>135</v>
      </c>
      <c r="D56" s="31" t="s">
        <v>136</v>
      </c>
      <c r="E56" s="11">
        <v>32</v>
      </c>
      <c r="F56" s="11"/>
      <c r="G56" s="11">
        <v>32</v>
      </c>
      <c r="H56" s="11">
        <v>2</v>
      </c>
      <c r="I56" s="11">
        <v>2</v>
      </c>
      <c r="J56" s="11">
        <v>2</v>
      </c>
      <c r="K56" s="11"/>
      <c r="L56" s="11"/>
      <c r="M56" s="11"/>
      <c r="N56" s="11"/>
      <c r="O56" s="11"/>
      <c r="P56" s="11">
        <v>2</v>
      </c>
      <c r="Q56" s="11"/>
      <c r="R56" s="11">
        <v>2</v>
      </c>
      <c r="S56" s="11" t="s">
        <v>81</v>
      </c>
      <c r="T56" s="18"/>
    </row>
    <row r="57" spans="1:20" ht="18" customHeight="1">
      <c r="A57" s="39"/>
      <c r="B57" s="39"/>
      <c r="C57" s="10" t="s">
        <v>137</v>
      </c>
      <c r="D57" s="31" t="s">
        <v>138</v>
      </c>
      <c r="E57" s="11">
        <v>32</v>
      </c>
      <c r="F57" s="11"/>
      <c r="G57" s="11">
        <v>32</v>
      </c>
      <c r="H57" s="11">
        <v>2</v>
      </c>
      <c r="I57" s="11">
        <v>2</v>
      </c>
      <c r="J57" s="11">
        <v>2</v>
      </c>
      <c r="K57" s="11"/>
      <c r="L57" s="11"/>
      <c r="M57" s="11"/>
      <c r="N57" s="11"/>
      <c r="O57" s="11"/>
      <c r="P57" s="11">
        <v>2</v>
      </c>
      <c r="Q57" s="11"/>
      <c r="R57" s="11">
        <v>2</v>
      </c>
      <c r="S57" s="11" t="s">
        <v>81</v>
      </c>
      <c r="T57" s="18"/>
    </row>
    <row r="58" spans="1:20" ht="18" customHeight="1">
      <c r="A58" s="39"/>
      <c r="B58" s="39"/>
      <c r="C58" s="23" t="s">
        <v>139</v>
      </c>
      <c r="D58" s="31" t="s">
        <v>140</v>
      </c>
      <c r="E58" s="11">
        <v>32</v>
      </c>
      <c r="F58" s="11">
        <v>32</v>
      </c>
      <c r="G58" s="11"/>
      <c r="H58" s="11">
        <v>2</v>
      </c>
      <c r="I58" s="11">
        <v>2</v>
      </c>
      <c r="J58" s="11">
        <v>2</v>
      </c>
      <c r="K58" s="11"/>
      <c r="L58" s="11"/>
      <c r="M58" s="11"/>
      <c r="N58" s="11"/>
      <c r="O58" s="11"/>
      <c r="P58" s="11">
        <v>2</v>
      </c>
      <c r="Q58" s="11"/>
      <c r="R58" s="11">
        <v>2</v>
      </c>
      <c r="S58" s="11" t="s">
        <v>81</v>
      </c>
      <c r="T58" s="18"/>
    </row>
    <row r="59" spans="1:20" ht="18" customHeight="1">
      <c r="A59" s="39"/>
      <c r="B59" s="39"/>
      <c r="C59" s="23" t="s">
        <v>141</v>
      </c>
      <c r="D59" s="31" t="s">
        <v>142</v>
      </c>
      <c r="E59" s="11">
        <v>32</v>
      </c>
      <c r="F59" s="11"/>
      <c r="G59" s="11">
        <v>32</v>
      </c>
      <c r="H59" s="11">
        <v>2</v>
      </c>
      <c r="I59" s="11">
        <v>2</v>
      </c>
      <c r="J59" s="11">
        <v>2</v>
      </c>
      <c r="K59" s="11"/>
      <c r="L59" s="11"/>
      <c r="M59" s="11"/>
      <c r="N59" s="11"/>
      <c r="O59" s="11"/>
      <c r="P59" s="11">
        <v>2</v>
      </c>
      <c r="Q59" s="11"/>
      <c r="R59" s="11">
        <v>2</v>
      </c>
      <c r="S59" s="11" t="s">
        <v>81</v>
      </c>
      <c r="T59" s="18"/>
    </row>
    <row r="60" spans="1:20" ht="18" customHeight="1">
      <c r="A60" s="39"/>
      <c r="B60" s="39"/>
      <c r="C60" s="23" t="s">
        <v>143</v>
      </c>
      <c r="D60" s="31" t="s">
        <v>144</v>
      </c>
      <c r="E60" s="11">
        <v>32</v>
      </c>
      <c r="F60" s="11"/>
      <c r="G60" s="11">
        <v>32</v>
      </c>
      <c r="H60" s="11">
        <v>2</v>
      </c>
      <c r="I60" s="11">
        <v>2</v>
      </c>
      <c r="J60" s="11">
        <v>2</v>
      </c>
      <c r="K60" s="11"/>
      <c r="L60" s="11"/>
      <c r="M60" s="11"/>
      <c r="N60" s="11"/>
      <c r="O60" s="11"/>
      <c r="P60" s="11">
        <v>2</v>
      </c>
      <c r="Q60" s="11"/>
      <c r="R60" s="11">
        <v>2</v>
      </c>
      <c r="S60" s="11" t="s">
        <v>81</v>
      </c>
      <c r="T60" s="18"/>
    </row>
    <row r="61" spans="1:20" ht="18" customHeight="1">
      <c r="A61" s="39"/>
      <c r="B61" s="39"/>
      <c r="C61" s="23" t="s">
        <v>145</v>
      </c>
      <c r="D61" s="31" t="s">
        <v>146</v>
      </c>
      <c r="E61" s="11">
        <v>32</v>
      </c>
      <c r="F61" s="11">
        <v>32</v>
      </c>
      <c r="G61" s="11"/>
      <c r="H61" s="11">
        <v>2</v>
      </c>
      <c r="I61" s="11">
        <v>2</v>
      </c>
      <c r="J61" s="11">
        <v>2</v>
      </c>
      <c r="K61" s="11"/>
      <c r="L61" s="11"/>
      <c r="M61" s="11"/>
      <c r="N61" s="11"/>
      <c r="O61" s="11"/>
      <c r="P61" s="11">
        <v>2</v>
      </c>
      <c r="Q61" s="11"/>
      <c r="R61" s="11">
        <v>2</v>
      </c>
      <c r="S61" s="11" t="s">
        <v>81</v>
      </c>
      <c r="T61" s="18"/>
    </row>
    <row r="62" spans="1:20" ht="18" customHeight="1">
      <c r="A62" s="39"/>
      <c r="B62" s="39"/>
      <c r="C62" s="23" t="s">
        <v>147</v>
      </c>
      <c r="D62" s="31" t="s">
        <v>148</v>
      </c>
      <c r="E62" s="11">
        <v>32</v>
      </c>
      <c r="F62" s="11"/>
      <c r="G62" s="11">
        <v>32</v>
      </c>
      <c r="H62" s="11">
        <v>2</v>
      </c>
      <c r="I62" s="11">
        <v>2</v>
      </c>
      <c r="J62" s="11">
        <v>2</v>
      </c>
      <c r="K62" s="11"/>
      <c r="L62" s="11"/>
      <c r="M62" s="11"/>
      <c r="N62" s="11"/>
      <c r="O62" s="11"/>
      <c r="P62" s="11">
        <v>2</v>
      </c>
      <c r="Q62" s="11"/>
      <c r="R62" s="11">
        <v>2</v>
      </c>
      <c r="S62" s="11" t="s">
        <v>81</v>
      </c>
      <c r="T62" s="18"/>
    </row>
    <row r="63" spans="1:20" ht="18" customHeight="1">
      <c r="A63" s="39"/>
      <c r="B63" s="39"/>
      <c r="C63" s="23" t="s">
        <v>149</v>
      </c>
      <c r="D63" s="31" t="s">
        <v>150</v>
      </c>
      <c r="E63" s="11">
        <v>32</v>
      </c>
      <c r="F63" s="11"/>
      <c r="G63" s="11">
        <v>32</v>
      </c>
      <c r="H63" s="11">
        <v>2</v>
      </c>
      <c r="I63" s="11">
        <v>2</v>
      </c>
      <c r="J63" s="11">
        <v>2</v>
      </c>
      <c r="K63" s="11"/>
      <c r="L63" s="11"/>
      <c r="M63" s="11"/>
      <c r="N63" s="11"/>
      <c r="O63" s="11"/>
      <c r="P63" s="11">
        <v>2</v>
      </c>
      <c r="Q63" s="11"/>
      <c r="R63" s="11">
        <v>2</v>
      </c>
      <c r="S63" s="11" t="s">
        <v>81</v>
      </c>
      <c r="T63" s="18"/>
    </row>
    <row r="64" spans="1:20" ht="18" customHeight="1">
      <c r="A64" s="39"/>
      <c r="B64" s="39"/>
      <c r="C64" s="23" t="s">
        <v>151</v>
      </c>
      <c r="D64" s="31" t="s">
        <v>152</v>
      </c>
      <c r="E64" s="11">
        <v>64</v>
      </c>
      <c r="F64" s="11">
        <v>64</v>
      </c>
      <c r="G64" s="11"/>
      <c r="H64" s="11">
        <v>4</v>
      </c>
      <c r="I64" s="11">
        <v>4</v>
      </c>
      <c r="J64" s="11">
        <v>4</v>
      </c>
      <c r="K64" s="11"/>
      <c r="L64" s="11"/>
      <c r="M64" s="11"/>
      <c r="N64" s="11"/>
      <c r="O64" s="11"/>
      <c r="P64" s="11">
        <v>4</v>
      </c>
      <c r="Q64" s="11"/>
      <c r="R64" s="11">
        <v>2</v>
      </c>
      <c r="S64" s="11" t="s">
        <v>81</v>
      </c>
      <c r="T64" s="18"/>
    </row>
    <row r="65" spans="1:20" ht="18" customHeight="1">
      <c r="A65" s="39"/>
      <c r="B65" s="39"/>
      <c r="C65" s="23" t="s">
        <v>153</v>
      </c>
      <c r="D65" s="31" t="s">
        <v>154</v>
      </c>
      <c r="E65" s="11">
        <v>32</v>
      </c>
      <c r="F65" s="11">
        <v>32</v>
      </c>
      <c r="G65" s="11"/>
      <c r="H65" s="11">
        <v>2</v>
      </c>
      <c r="I65" s="11">
        <v>2</v>
      </c>
      <c r="J65" s="11">
        <v>2</v>
      </c>
      <c r="K65" s="11"/>
      <c r="L65" s="11"/>
      <c r="M65" s="11"/>
      <c r="N65" s="11"/>
      <c r="O65" s="11"/>
      <c r="P65" s="11">
        <v>4</v>
      </c>
      <c r="Q65" s="11"/>
      <c r="R65" s="11">
        <v>2</v>
      </c>
      <c r="S65" s="11" t="s">
        <v>81</v>
      </c>
      <c r="T65" s="18"/>
    </row>
    <row r="66" spans="1:20" ht="18" customHeight="1">
      <c r="A66" s="39"/>
      <c r="B66" s="39"/>
      <c r="C66" s="11" t="s">
        <v>155</v>
      </c>
      <c r="D66" s="31"/>
      <c r="E66" s="11">
        <f t="shared" ref="E66:K66" si="10">SUM(E52:E57)</f>
        <v>208</v>
      </c>
      <c r="F66" s="11">
        <f t="shared" si="10"/>
        <v>64</v>
      </c>
      <c r="G66" s="11">
        <f t="shared" si="10"/>
        <v>144</v>
      </c>
      <c r="H66" s="11">
        <f t="shared" si="10"/>
        <v>13</v>
      </c>
      <c r="I66" s="11">
        <f t="shared" si="10"/>
        <v>13</v>
      </c>
      <c r="J66" s="11">
        <f t="shared" si="10"/>
        <v>8</v>
      </c>
      <c r="K66" s="11">
        <f t="shared" si="10"/>
        <v>5</v>
      </c>
      <c r="L66" s="11"/>
      <c r="M66" s="11"/>
      <c r="N66" s="11"/>
      <c r="O66" s="11">
        <f>SUM(O52:O57)</f>
        <v>5</v>
      </c>
      <c r="P66" s="11">
        <f>SUM(P52:P57)</f>
        <v>8</v>
      </c>
      <c r="Q66" s="11"/>
      <c r="R66" s="11"/>
      <c r="S66" s="11"/>
      <c r="T66" s="18"/>
    </row>
    <row r="67" spans="1:20" ht="18" customHeight="1">
      <c r="A67" s="39" t="s">
        <v>19</v>
      </c>
      <c r="B67" s="39" t="s">
        <v>13</v>
      </c>
      <c r="C67" s="10" t="s">
        <v>20</v>
      </c>
      <c r="D67" s="32">
        <v>29100131</v>
      </c>
      <c r="E67" s="11">
        <v>80</v>
      </c>
      <c r="F67" s="10"/>
      <c r="G67" s="11">
        <v>80</v>
      </c>
      <c r="H67" s="11"/>
      <c r="I67" s="11">
        <v>1</v>
      </c>
      <c r="J67" s="11"/>
      <c r="K67" s="11">
        <v>1</v>
      </c>
      <c r="L67" s="38" t="s">
        <v>21</v>
      </c>
      <c r="M67" s="38"/>
      <c r="N67" s="11"/>
      <c r="O67" s="11"/>
      <c r="P67" s="11"/>
      <c r="Q67" s="11"/>
      <c r="R67" s="11">
        <v>2</v>
      </c>
      <c r="S67" s="11" t="s">
        <v>22</v>
      </c>
      <c r="T67" s="18"/>
    </row>
    <row r="68" spans="1:20" ht="18" customHeight="1">
      <c r="A68" s="39"/>
      <c r="B68" s="39"/>
      <c r="C68" s="10" t="s">
        <v>23</v>
      </c>
      <c r="D68" s="33" t="s">
        <v>156</v>
      </c>
      <c r="E68" s="11">
        <v>20</v>
      </c>
      <c r="F68" s="10"/>
      <c r="G68" s="11">
        <v>20</v>
      </c>
      <c r="H68" s="11"/>
      <c r="I68" s="11">
        <v>1</v>
      </c>
      <c r="J68" s="11"/>
      <c r="K68" s="11">
        <v>1</v>
      </c>
      <c r="L68" s="11" t="s">
        <v>24</v>
      </c>
      <c r="M68" s="11"/>
      <c r="N68" s="11"/>
      <c r="O68" s="11"/>
      <c r="P68" s="11"/>
      <c r="Q68" s="11"/>
      <c r="R68" s="11">
        <v>2</v>
      </c>
      <c r="S68" s="11" t="s">
        <v>81</v>
      </c>
      <c r="T68" s="18"/>
    </row>
    <row r="69" spans="1:20" ht="18" customHeight="1">
      <c r="A69" s="39"/>
      <c r="B69" s="39"/>
      <c r="C69" s="10" t="s">
        <v>65</v>
      </c>
      <c r="D69" s="31">
        <v>29100231</v>
      </c>
      <c r="E69" s="11">
        <v>40</v>
      </c>
      <c r="F69" s="10"/>
      <c r="G69" s="11">
        <v>40</v>
      </c>
      <c r="H69" s="11"/>
      <c r="I69" s="11">
        <v>1</v>
      </c>
      <c r="J69" s="11"/>
      <c r="K69" s="11">
        <v>1</v>
      </c>
      <c r="L69" s="11" t="s">
        <v>25</v>
      </c>
      <c r="M69" s="11"/>
      <c r="N69" s="11"/>
      <c r="O69" s="11"/>
      <c r="P69" s="11"/>
      <c r="Q69" s="11"/>
      <c r="R69" s="11">
        <v>2</v>
      </c>
      <c r="S69" s="11" t="s">
        <v>22</v>
      </c>
      <c r="T69" s="18"/>
    </row>
    <row r="70" spans="1:20" ht="18" customHeight="1">
      <c r="A70" s="39"/>
      <c r="B70" s="39"/>
      <c r="C70" s="10" t="s">
        <v>26</v>
      </c>
      <c r="D70" s="33" t="s">
        <v>157</v>
      </c>
      <c r="E70" s="11">
        <v>20</v>
      </c>
      <c r="F70" s="10"/>
      <c r="G70" s="11">
        <v>20</v>
      </c>
      <c r="H70" s="11"/>
      <c r="I70" s="11">
        <v>1</v>
      </c>
      <c r="J70" s="11"/>
      <c r="K70" s="11">
        <v>1</v>
      </c>
      <c r="L70" s="38" t="s">
        <v>158</v>
      </c>
      <c r="M70" s="38"/>
      <c r="N70" s="38"/>
      <c r="O70" s="38"/>
      <c r="P70" s="38"/>
      <c r="Q70" s="38"/>
      <c r="R70" s="11">
        <v>2</v>
      </c>
      <c r="S70" s="11" t="s">
        <v>81</v>
      </c>
      <c r="T70" s="18"/>
    </row>
    <row r="71" spans="1:20" ht="18" customHeight="1">
      <c r="A71" s="39"/>
      <c r="B71" s="39"/>
      <c r="C71" s="23" t="s">
        <v>27</v>
      </c>
      <c r="D71" s="31" t="s">
        <v>159</v>
      </c>
      <c r="E71" s="11">
        <v>20</v>
      </c>
      <c r="F71" s="11"/>
      <c r="G71" s="11">
        <v>20</v>
      </c>
      <c r="H71" s="11"/>
      <c r="I71" s="11">
        <v>1</v>
      </c>
      <c r="J71" s="11"/>
      <c r="K71" s="11">
        <v>1</v>
      </c>
      <c r="L71" s="11"/>
      <c r="M71" s="11"/>
      <c r="N71" s="11"/>
      <c r="O71" s="11" t="s">
        <v>158</v>
      </c>
      <c r="P71" s="11"/>
      <c r="Q71" s="11"/>
      <c r="R71" s="11">
        <v>2</v>
      </c>
      <c r="S71" s="11" t="s">
        <v>81</v>
      </c>
      <c r="T71" s="18"/>
    </row>
    <row r="72" spans="1:20" ht="18" customHeight="1">
      <c r="A72" s="39"/>
      <c r="B72" s="39"/>
      <c r="C72" s="23" t="s">
        <v>28</v>
      </c>
      <c r="D72" s="31" t="s">
        <v>160</v>
      </c>
      <c r="E72" s="11">
        <v>500</v>
      </c>
      <c r="F72" s="10"/>
      <c r="G72" s="11">
        <v>500</v>
      </c>
      <c r="H72" s="10"/>
      <c r="I72" s="11">
        <v>12</v>
      </c>
      <c r="J72" s="11"/>
      <c r="K72" s="11">
        <v>12</v>
      </c>
      <c r="L72" s="11"/>
      <c r="M72" s="11"/>
      <c r="N72" s="11"/>
      <c r="O72" s="11"/>
      <c r="P72" s="11"/>
      <c r="Q72" s="11" t="s">
        <v>29</v>
      </c>
      <c r="R72" s="11">
        <v>2</v>
      </c>
      <c r="S72" s="11" t="s">
        <v>161</v>
      </c>
      <c r="T72" s="18"/>
    </row>
    <row r="73" spans="1:20" ht="18" customHeight="1">
      <c r="A73" s="39"/>
      <c r="B73" s="39"/>
      <c r="C73" s="11" t="s">
        <v>16</v>
      </c>
      <c r="D73" s="11"/>
      <c r="E73" s="11">
        <f>SUM(E67:E72)</f>
        <v>680</v>
      </c>
      <c r="F73" s="11"/>
      <c r="G73" s="11">
        <f t="shared" ref="G73:K73" si="11">SUM(G67:G72)</f>
        <v>680</v>
      </c>
      <c r="H73" s="11"/>
      <c r="I73" s="11">
        <f t="shared" si="11"/>
        <v>17</v>
      </c>
      <c r="J73" s="11"/>
      <c r="K73" s="11">
        <f t="shared" si="11"/>
        <v>17</v>
      </c>
      <c r="L73" s="11"/>
      <c r="M73" s="11"/>
      <c r="N73" s="11"/>
      <c r="O73" s="11"/>
      <c r="P73" s="11"/>
      <c r="Q73" s="11"/>
      <c r="R73" s="11"/>
      <c r="S73" s="11"/>
      <c r="T73" s="18"/>
    </row>
    <row r="74" spans="1:20" ht="18" customHeight="1">
      <c r="A74" s="38" t="s">
        <v>30</v>
      </c>
      <c r="B74" s="38"/>
      <c r="C74" s="38"/>
      <c r="D74" s="38"/>
      <c r="E74" s="11">
        <f t="shared" ref="E74:P74" si="12">E23+E24+E30+E51+E66+E73</f>
        <v>2404</v>
      </c>
      <c r="F74" s="11">
        <f t="shared" si="12"/>
        <v>1174</v>
      </c>
      <c r="G74" s="11">
        <f t="shared" si="12"/>
        <v>1230</v>
      </c>
      <c r="H74" s="11">
        <f t="shared" si="12"/>
        <v>106</v>
      </c>
      <c r="I74" s="11">
        <f t="shared" si="12"/>
        <v>123</v>
      </c>
      <c r="J74" s="11">
        <f t="shared" si="12"/>
        <v>80.5</v>
      </c>
      <c r="K74" s="11">
        <f t="shared" si="12"/>
        <v>42.5</v>
      </c>
      <c r="L74" s="11">
        <f t="shared" si="12"/>
        <v>24.5</v>
      </c>
      <c r="M74" s="11">
        <f t="shared" si="12"/>
        <v>26</v>
      </c>
      <c r="N74" s="11">
        <f t="shared" si="12"/>
        <v>19.5</v>
      </c>
      <c r="O74" s="11">
        <f t="shared" si="12"/>
        <v>20</v>
      </c>
      <c r="P74" s="11">
        <f t="shared" si="12"/>
        <v>16</v>
      </c>
      <c r="Q74" s="11"/>
      <c r="R74" s="11"/>
      <c r="S74" s="11"/>
      <c r="T74" s="18"/>
    </row>
    <row r="75" spans="1:20">
      <c r="A75" s="28"/>
      <c r="B75" s="2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</row>
    <row r="76" spans="1:20">
      <c r="A76" s="28"/>
      <c r="B76" s="2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</row>
    <row r="77" spans="1:20">
      <c r="A77" s="28"/>
      <c r="B77" s="2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</row>
    <row r="78" spans="1:20">
      <c r="A78" s="28"/>
      <c r="B78" s="2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</row>
    <row r="79" spans="1:20">
      <c r="A79" s="28"/>
      <c r="B79" s="2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</row>
    <row r="80" spans="1:20">
      <c r="A80" s="28"/>
      <c r="B80" s="2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</row>
    <row r="81" spans="1:20">
      <c r="A81" s="28"/>
      <c r="B81" s="2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</row>
    <row r="82" spans="1:20">
      <c r="A82" s="28"/>
      <c r="B82" s="2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</row>
  </sheetData>
  <mergeCells count="25">
    <mergeCell ref="L70:Q70"/>
    <mergeCell ref="A74:D74"/>
    <mergeCell ref="A31:A66"/>
    <mergeCell ref="A67:A73"/>
    <mergeCell ref="B4:B23"/>
    <mergeCell ref="B25:B29"/>
    <mergeCell ref="B31:B51"/>
    <mergeCell ref="B52:B66"/>
    <mergeCell ref="B67:B73"/>
    <mergeCell ref="L67:M67"/>
    <mergeCell ref="A1:S1"/>
    <mergeCell ref="F2:G2"/>
    <mergeCell ref="J2:K2"/>
    <mergeCell ref="L2:Q2"/>
    <mergeCell ref="B30:C30"/>
    <mergeCell ref="C2:C3"/>
    <mergeCell ref="D2:D3"/>
    <mergeCell ref="E2:E3"/>
    <mergeCell ref="H2:H3"/>
    <mergeCell ref="I2:I3"/>
    <mergeCell ref="R2:R3"/>
    <mergeCell ref="S2:S3"/>
    <mergeCell ref="A2:B3"/>
    <mergeCell ref="A4:A24"/>
    <mergeCell ref="A25:A30"/>
  </mergeCells>
  <phoneticPr fontId="4" type="noConversion"/>
  <pageMargins left="0.59027777777777801" right="0.35416666666666702" top="0.74791666666666701" bottom="0.590277777777778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6"/>
  <sheetViews>
    <sheetView topLeftCell="A10" workbookViewId="0">
      <selection activeCell="E23" sqref="E23"/>
    </sheetView>
  </sheetViews>
  <sheetFormatPr defaultColWidth="9" defaultRowHeight="13.5"/>
  <cols>
    <col min="3" max="3" width="15" bestFit="1" customWidth="1"/>
    <col min="4" max="4" width="14" style="5" bestFit="1" customWidth="1"/>
    <col min="6" max="6" width="14" style="5" bestFit="1" customWidth="1"/>
  </cols>
  <sheetData>
    <row r="2" spans="1:6" ht="14.25" thickBot="1"/>
    <row r="3" spans="1:6" ht="29.25" thickBot="1">
      <c r="A3" s="1" t="s">
        <v>34</v>
      </c>
      <c r="B3" s="2" t="s">
        <v>35</v>
      </c>
      <c r="C3" s="2" t="s">
        <v>36</v>
      </c>
      <c r="D3" s="6" t="s">
        <v>37</v>
      </c>
      <c r="E3" s="2" t="s">
        <v>6</v>
      </c>
      <c r="F3" s="6" t="s">
        <v>38</v>
      </c>
    </row>
    <row r="4" spans="1:6" ht="15" thickBot="1">
      <c r="A4" s="40" t="s">
        <v>12</v>
      </c>
      <c r="B4" s="3" t="s">
        <v>13</v>
      </c>
      <c r="C4" s="12">
        <f>Sheet1!E23</f>
        <v>572</v>
      </c>
      <c r="D4" s="13">
        <f>C4/C$10</f>
        <v>0.23793677204658903</v>
      </c>
      <c r="E4" s="12">
        <f>Sheet1!I23</f>
        <v>34</v>
      </c>
      <c r="F4" s="13">
        <f>E4/E$10</f>
        <v>0.27642276422764228</v>
      </c>
    </row>
    <row r="5" spans="1:6" ht="15" thickBot="1">
      <c r="A5" s="41"/>
      <c r="B5" s="3" t="s">
        <v>17</v>
      </c>
      <c r="C5" s="12">
        <f>Sheet1!E24</f>
        <v>64</v>
      </c>
      <c r="D5" s="13">
        <f t="shared" ref="D5:D10" si="0">C5/C$10</f>
        <v>2.6622296173044926E-2</v>
      </c>
      <c r="E5" s="12">
        <f>Sheet1!I24</f>
        <v>4</v>
      </c>
      <c r="F5" s="13">
        <f t="shared" ref="F5:F10" si="1">E5/E$10</f>
        <v>3.2520325203252036E-2</v>
      </c>
    </row>
    <row r="6" spans="1:6" ht="29.25" thickBot="1">
      <c r="A6" s="4" t="s">
        <v>18</v>
      </c>
      <c r="B6" s="3" t="s">
        <v>13</v>
      </c>
      <c r="C6" s="12">
        <f>Sheet1!E30</f>
        <v>208</v>
      </c>
      <c r="D6" s="13">
        <f t="shared" si="0"/>
        <v>8.6522462562396013E-2</v>
      </c>
      <c r="E6" s="12">
        <f>Sheet1!I30</f>
        <v>13</v>
      </c>
      <c r="F6" s="13">
        <f>E6/E$10</f>
        <v>0.10569105691056911</v>
      </c>
    </row>
    <row r="7" spans="1:6" ht="15" thickBot="1">
      <c r="A7" s="40" t="s">
        <v>39</v>
      </c>
      <c r="B7" s="3" t="s">
        <v>13</v>
      </c>
      <c r="C7" s="12">
        <f>Sheet1!E51</f>
        <v>672</v>
      </c>
      <c r="D7" s="13">
        <f t="shared" si="0"/>
        <v>0.27953410981697169</v>
      </c>
      <c r="E7" s="12">
        <f>Sheet1!I51</f>
        <v>42</v>
      </c>
      <c r="F7" s="13">
        <f t="shared" si="1"/>
        <v>0.34146341463414637</v>
      </c>
    </row>
    <row r="8" spans="1:6" ht="15" thickBot="1">
      <c r="A8" s="41"/>
      <c r="B8" s="3" t="s">
        <v>17</v>
      </c>
      <c r="C8" s="12">
        <f>Sheet1!E66</f>
        <v>208</v>
      </c>
      <c r="D8" s="13">
        <f t="shared" si="0"/>
        <v>8.6522462562396013E-2</v>
      </c>
      <c r="E8" s="12">
        <f>Sheet1!I66</f>
        <v>13</v>
      </c>
      <c r="F8" s="13">
        <f t="shared" si="1"/>
        <v>0.10569105691056911</v>
      </c>
    </row>
    <row r="9" spans="1:6" ht="29.25" thickBot="1">
      <c r="A9" s="4" t="s">
        <v>19</v>
      </c>
      <c r="B9" s="3" t="s">
        <v>13</v>
      </c>
      <c r="C9" s="12">
        <f>Sheet1!E73</f>
        <v>680</v>
      </c>
      <c r="D9" s="13">
        <f t="shared" si="0"/>
        <v>0.28286189683860236</v>
      </c>
      <c r="E9" s="12">
        <f>Sheet1!I73</f>
        <v>17</v>
      </c>
      <c r="F9" s="13">
        <f t="shared" si="1"/>
        <v>0.13821138211382114</v>
      </c>
    </row>
    <row r="10" spans="1:6" ht="15" thickBot="1">
      <c r="A10" s="4" t="s">
        <v>30</v>
      </c>
      <c r="B10" s="3"/>
      <c r="C10" s="12">
        <f>SUM(C4:C9)</f>
        <v>2404</v>
      </c>
      <c r="D10" s="13">
        <f t="shared" si="0"/>
        <v>1</v>
      </c>
      <c r="E10" s="12">
        <f>SUM(E4:E9)</f>
        <v>123</v>
      </c>
      <c r="F10" s="13">
        <f t="shared" si="1"/>
        <v>1</v>
      </c>
    </row>
    <row r="12" spans="1:6" ht="18.75">
      <c r="A12" s="16" t="s">
        <v>68</v>
      </c>
    </row>
    <row r="13" spans="1:6" ht="14.25" thickBot="1"/>
    <row r="14" spans="1:6" ht="29.25" thickBot="1">
      <c r="A14" s="1" t="s">
        <v>40</v>
      </c>
      <c r="B14" s="2" t="s">
        <v>66</v>
      </c>
      <c r="C14" s="2" t="s">
        <v>41</v>
      </c>
      <c r="D14" s="2" t="s">
        <v>42</v>
      </c>
    </row>
    <row r="15" spans="1:6" ht="15" thickBot="1">
      <c r="A15" s="8" t="s">
        <v>43</v>
      </c>
      <c r="B15" s="3">
        <v>170</v>
      </c>
      <c r="C15" s="7">
        <f>B15/B$18</f>
        <v>0.13821138211382114</v>
      </c>
      <c r="D15" s="3"/>
    </row>
    <row r="16" spans="1:6" ht="29.25" thickBot="1">
      <c r="A16" s="8" t="s">
        <v>44</v>
      </c>
      <c r="B16" s="3">
        <v>380</v>
      </c>
      <c r="C16" s="7">
        <f t="shared" ref="C16:C18" si="2">B16/B$18</f>
        <v>0.30894308943089432</v>
      </c>
      <c r="D16" s="3"/>
    </row>
    <row r="17" spans="1:6" ht="29.25" thickBot="1">
      <c r="A17" s="8" t="s">
        <v>19</v>
      </c>
      <c r="B17" s="3">
        <f>Sheet1!G73</f>
        <v>680</v>
      </c>
      <c r="C17" s="7">
        <f t="shared" si="2"/>
        <v>0.55284552845528456</v>
      </c>
      <c r="D17" s="3"/>
    </row>
    <row r="18" spans="1:6" ht="15" thickBot="1">
      <c r="A18" s="8" t="s">
        <v>30</v>
      </c>
      <c r="B18" s="3">
        <f>SUM(B15:B17)</f>
        <v>1230</v>
      </c>
      <c r="C18" s="7">
        <f t="shared" si="2"/>
        <v>1</v>
      </c>
      <c r="D18" s="3"/>
      <c r="F18" s="5">
        <f>77/122</f>
        <v>0.63114754098360659</v>
      </c>
    </row>
    <row r="20" spans="1:6" ht="18.75">
      <c r="A20" s="15" t="s">
        <v>67</v>
      </c>
    </row>
    <row r="21" spans="1:6">
      <c r="C21" s="14">
        <f>B18/C10</f>
        <v>0.51164725457570714</v>
      </c>
    </row>
    <row r="24" spans="1:6">
      <c r="A24" s="35" t="s">
        <v>71</v>
      </c>
      <c r="B24">
        <f>C4+C6+C7+C9</f>
        <v>2132</v>
      </c>
      <c r="C24" s="14">
        <f>B24/B26</f>
        <v>0.88685524126455906</v>
      </c>
    </row>
    <row r="25" spans="1:6">
      <c r="B25">
        <f>C5+C8</f>
        <v>272</v>
      </c>
      <c r="C25" s="14">
        <f>B25/B26</f>
        <v>0.11314475873544093</v>
      </c>
    </row>
    <row r="26" spans="1:6">
      <c r="A26" s="35" t="s">
        <v>72</v>
      </c>
      <c r="B26">
        <f>SUM(B24:B25)</f>
        <v>2404</v>
      </c>
      <c r="C26">
        <f>SUM(C24:C25)</f>
        <v>1</v>
      </c>
    </row>
  </sheetData>
  <mergeCells count="2">
    <mergeCell ref="A4:A5"/>
    <mergeCell ref="A7:A8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Yang</dc:creator>
  <cp:lastModifiedBy>admin</cp:lastModifiedBy>
  <cp:lastPrinted>2019-08-16T16:56:40Z</cp:lastPrinted>
  <dcterms:created xsi:type="dcterms:W3CDTF">2006-09-16T00:00:00Z</dcterms:created>
  <dcterms:modified xsi:type="dcterms:W3CDTF">2019-08-16T16:56:43Z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